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DCE3C309-2DCC-4228-B77B-1FAFFFC57308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Algemeen" sheetId="1" r:id="rId1"/>
    <sheet name="Deelnemerslijst" sheetId="6" r:id="rId2"/>
    <sheet name="Groepen" sheetId="5" state="hidden" r:id="rId3"/>
  </sheets>
  <definedNames>
    <definedName name="_xlnm.Print_Area" localSheetId="0">Algemeen!$A$1:$L$36</definedName>
    <definedName name="_xlnm.Print_Area" localSheetId="1">Deelnemerslijst!$A$1:$L$56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N27" i="6" l="1"/>
  <c r="O27" i="6" s="1"/>
  <c r="K27" i="6" s="1"/>
  <c r="P27" i="6"/>
  <c r="N28" i="6"/>
  <c r="O28" i="6" s="1"/>
  <c r="K28" i="6" s="1"/>
  <c r="P28" i="6"/>
  <c r="N29" i="6"/>
  <c r="O29" i="6" s="1"/>
  <c r="K29" i="6" s="1"/>
  <c r="P29" i="6"/>
  <c r="N30" i="6"/>
  <c r="O30" i="6" s="1"/>
  <c r="K30" i="6" s="1"/>
  <c r="P30" i="6"/>
  <c r="N31" i="6"/>
  <c r="O31" i="6" s="1"/>
  <c r="K31" i="6" s="1"/>
  <c r="P31" i="6"/>
  <c r="N32" i="6"/>
  <c r="O32" i="6" s="1"/>
  <c r="K32" i="6" s="1"/>
  <c r="P32" i="6"/>
  <c r="N33" i="6"/>
  <c r="O33" i="6" s="1"/>
  <c r="K33" i="6" s="1"/>
  <c r="P33" i="6"/>
  <c r="N34" i="6"/>
  <c r="O34" i="6" s="1"/>
  <c r="K34" i="6" s="1"/>
  <c r="P34" i="6"/>
  <c r="N35" i="6"/>
  <c r="O35" i="6" s="1"/>
  <c r="K35" i="6" s="1"/>
  <c r="P35" i="6"/>
  <c r="N36" i="6"/>
  <c r="O36" i="6" s="1"/>
  <c r="K36" i="6" s="1"/>
  <c r="P36" i="6"/>
  <c r="N37" i="6"/>
  <c r="O37" i="6" s="1"/>
  <c r="K37" i="6" s="1"/>
  <c r="P37" i="6"/>
  <c r="N38" i="6"/>
  <c r="O38" i="6" s="1"/>
  <c r="K38" i="6" s="1"/>
  <c r="P38" i="6"/>
  <c r="N39" i="6"/>
  <c r="O39" i="6"/>
  <c r="K39" i="6" s="1"/>
  <c r="P39" i="6"/>
  <c r="N40" i="6"/>
  <c r="O40" i="6" s="1"/>
  <c r="K40" i="6" s="1"/>
  <c r="P40" i="6"/>
  <c r="N41" i="6"/>
  <c r="O41" i="6" s="1"/>
  <c r="K41" i="6" s="1"/>
  <c r="P41" i="6"/>
  <c r="P54" i="6"/>
  <c r="N54" i="6"/>
  <c r="O54" i="6" s="1"/>
  <c r="K54" i="6" s="1"/>
  <c r="P53" i="6"/>
  <c r="N53" i="6"/>
  <c r="O53" i="6" s="1"/>
  <c r="K53" i="6" s="1"/>
  <c r="P52" i="6"/>
  <c r="N52" i="6"/>
  <c r="O52" i="6" s="1"/>
  <c r="K52" i="6" s="1"/>
  <c r="P51" i="6"/>
  <c r="N51" i="6"/>
  <c r="O51" i="6" s="1"/>
  <c r="K51" i="6" s="1"/>
  <c r="P50" i="6"/>
  <c r="N50" i="6"/>
  <c r="O50" i="6" s="1"/>
  <c r="K50" i="6" s="1"/>
  <c r="P49" i="6"/>
  <c r="N49" i="6"/>
  <c r="O49" i="6" s="1"/>
  <c r="K49" i="6" s="1"/>
  <c r="P48" i="6"/>
  <c r="O48" i="6"/>
  <c r="K48" i="6" s="1"/>
  <c r="N48" i="6"/>
  <c r="P47" i="6"/>
  <c r="O47" i="6"/>
  <c r="K47" i="6" s="1"/>
  <c r="N47" i="6"/>
  <c r="P46" i="6"/>
  <c r="N46" i="6"/>
  <c r="O46" i="6" s="1"/>
  <c r="K46" i="6" s="1"/>
  <c r="P45" i="6"/>
  <c r="N45" i="6"/>
  <c r="O45" i="6" s="1"/>
  <c r="K45" i="6" s="1"/>
  <c r="P44" i="6"/>
  <c r="N44" i="6"/>
  <c r="O44" i="6" s="1"/>
  <c r="K44" i="6" s="1"/>
  <c r="P43" i="6"/>
  <c r="N43" i="6"/>
  <c r="O43" i="6" s="1"/>
  <c r="K43" i="6" s="1"/>
  <c r="P42" i="6"/>
  <c r="N42" i="6"/>
  <c r="O42" i="6" s="1"/>
  <c r="K42" i="6" s="1"/>
  <c r="P26" i="6"/>
  <c r="N26" i="6"/>
  <c r="O26" i="6" s="1"/>
  <c r="K26" i="6" s="1"/>
  <c r="P25" i="6"/>
  <c r="O25" i="6"/>
  <c r="K25" i="6" s="1"/>
  <c r="N25" i="6"/>
  <c r="P24" i="6"/>
  <c r="O24" i="6"/>
  <c r="K24" i="6" s="1"/>
  <c r="N24" i="6"/>
  <c r="P23" i="6"/>
  <c r="N23" i="6"/>
  <c r="O23" i="6" s="1"/>
  <c r="K23" i="6" s="1"/>
  <c r="P22" i="6"/>
  <c r="N22" i="6"/>
  <c r="O22" i="6" s="1"/>
  <c r="K22" i="6" s="1"/>
  <c r="P21" i="6"/>
  <c r="N21" i="6"/>
  <c r="O21" i="6" s="1"/>
  <c r="K21" i="6" s="1"/>
  <c r="P20" i="6"/>
  <c r="N20" i="6"/>
  <c r="O20" i="6" s="1"/>
  <c r="K20" i="6" s="1"/>
  <c r="P19" i="6"/>
  <c r="N19" i="6"/>
  <c r="O19" i="6" s="1"/>
  <c r="K19" i="6" s="1"/>
  <c r="P18" i="6"/>
  <c r="N18" i="6"/>
  <c r="O18" i="6" s="1"/>
  <c r="K18" i="6" s="1"/>
  <c r="P17" i="6"/>
  <c r="O17" i="6"/>
  <c r="K17" i="6" s="1"/>
  <c r="N17" i="6"/>
  <c r="P16" i="6"/>
  <c r="O16" i="6"/>
  <c r="K16" i="6" s="1"/>
  <c r="N16" i="6"/>
  <c r="P15" i="6"/>
  <c r="N15" i="6"/>
  <c r="O15" i="6" s="1"/>
  <c r="K15" i="6" s="1"/>
  <c r="P14" i="6"/>
  <c r="N14" i="6"/>
  <c r="O14" i="6" s="1"/>
  <c r="K14" i="6" s="1"/>
  <c r="P13" i="6"/>
  <c r="N13" i="6"/>
  <c r="O13" i="6" s="1"/>
  <c r="K13" i="6" s="1"/>
  <c r="P12" i="6"/>
  <c r="N12" i="6"/>
  <c r="O12" i="6" s="1"/>
  <c r="K12" i="6" s="1"/>
  <c r="P11" i="6"/>
  <c r="N11" i="6"/>
  <c r="O11" i="6" s="1"/>
  <c r="K11" i="6" s="1"/>
  <c r="P10" i="6"/>
  <c r="N10" i="6"/>
  <c r="O10" i="6" s="1"/>
  <c r="K10" i="6" s="1"/>
  <c r="P9" i="6"/>
  <c r="O9" i="6"/>
  <c r="K9" i="6" s="1"/>
  <c r="N9" i="6"/>
  <c r="P8" i="6"/>
  <c r="O8" i="6"/>
  <c r="K8" i="6" s="1"/>
  <c r="N8" i="6"/>
  <c r="P7" i="6"/>
  <c r="N7" i="6"/>
  <c r="O7" i="6" s="1"/>
  <c r="K7" i="6" s="1"/>
  <c r="P6" i="6"/>
  <c r="N6" i="6"/>
  <c r="O6" i="6" s="1"/>
  <c r="K6" i="6" s="1"/>
  <c r="P5" i="6"/>
  <c r="N5" i="6"/>
  <c r="O5" i="6" s="1"/>
  <c r="K5" i="6" s="1"/>
  <c r="K55" i="6" l="1"/>
  <c r="L55" i="6"/>
  <c r="K18" i="1"/>
  <c r="F18" i="1"/>
  <c r="H16" i="1"/>
  <c r="J55" i="6" l="1"/>
  <c r="D28" i="1"/>
  <c r="B27" i="1" s="1"/>
  <c r="B28" i="1"/>
  <c r="H10" i="1"/>
  <c r="H11" i="1"/>
  <c r="H7" i="1"/>
  <c r="H6" i="1"/>
  <c r="B7" i="1" l="1"/>
</calcChain>
</file>

<file path=xl/sharedStrings.xml><?xml version="1.0" encoding="utf-8"?>
<sst xmlns="http://schemas.openxmlformats.org/spreadsheetml/2006/main" count="302" uniqueCount="301">
  <si>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</si>
  <si>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</si>
  <si>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</si>
  <si>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</si>
  <si>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</si>
  <si>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</si>
  <si>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</si>
  <si>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</si>
  <si>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</si>
  <si>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</si>
  <si>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</si>
  <si>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</si>
  <si>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</si>
  <si>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</si>
  <si>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</si>
  <si>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</si>
  <si>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</si>
  <si>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</si>
  <si>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</si>
  <si>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</si>
  <si>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</si>
  <si>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</si>
  <si>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</si>
  <si>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</si>
  <si>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</si>
  <si>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</si>
  <si>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</si>
  <si>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</si>
  <si>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</si>
  <si>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</si>
  <si>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</si>
  <si>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</si>
  <si>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</si>
  <si>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</si>
  <si>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</si>
  <si>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</si>
  <si>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</si>
  <si>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</si>
  <si>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</si>
  <si>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</si>
  <si>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</si>
  <si>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</si>
  <si>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</si>
  <si>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</si>
  <si>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</si>
  <si>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</si>
  <si>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</si>
  <si>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</si>
  <si>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</si>
  <si>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</si>
  <si>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</si>
  <si>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</si>
  <si>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</si>
  <si>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</si>
  <si>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</si>
  <si>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</si>
  <si>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</si>
  <si>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</si>
  <si>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</si>
  <si>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</si>
  <si>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</si>
  <si>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</si>
  <si>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</si>
  <si>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</si>
  <si>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</si>
  <si>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</si>
  <si>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</si>
  <si>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</si>
  <si>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</si>
  <si>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</si>
  <si>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</si>
  <si>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</si>
  <si>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</si>
  <si>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</si>
  <si>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</si>
  <si>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</si>
  <si>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</si>
  <si>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</si>
  <si>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</si>
  <si>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</si>
  <si>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</si>
  <si>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</si>
  <si>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</si>
  <si>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</si>
  <si>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</si>
  <si>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</si>
  <si>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</si>
  <si>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</si>
  <si>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</si>
  <si>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</si>
  <si>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</si>
  <si>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</si>
  <si>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</si>
  <si>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</si>
  <si>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</si>
  <si>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</si>
  <si>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</si>
  <si>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</si>
  <si>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</si>
  <si>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</si>
  <si>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</si>
  <si>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</si>
  <si>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</si>
  <si>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</si>
  <si>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</si>
  <si>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</si>
  <si>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</si>
  <si>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</si>
  <si>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t>Groepsidentificatie</t>
  </si>
  <si>
    <t>Activiteit</t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</si>
  <si>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</si>
  <si>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</si>
  <si>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</si>
  <si>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</si>
  <si>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</si>
  <si>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</si>
  <si>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</si>
  <si>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</si>
  <si>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</si>
  <si>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</si>
  <si>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</si>
  <si>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</si>
  <si>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</si>
  <si>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</si>
  <si>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</si>
  <si>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</si>
  <si>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</si>
  <si>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</si>
  <si>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</si>
  <si>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</si>
  <si>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</si>
  <si>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</si>
  <si>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</si>
  <si>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</si>
  <si>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</si>
  <si>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</si>
  <si>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</si>
  <si>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</si>
  <si>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</si>
  <si>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</si>
  <si>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</si>
  <si>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</si>
  <si>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</si>
  <si>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</si>
  <si>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</si>
  <si>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</si>
  <si>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</si>
  <si>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</si>
  <si>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</si>
  <si>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</si>
  <si>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</si>
  <si>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</si>
  <si>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</si>
  <si>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</si>
  <si>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</si>
  <si>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</si>
  <si>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</si>
  <si>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</si>
  <si>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</si>
  <si>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</si>
  <si>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</si>
  <si>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</si>
  <si>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</si>
  <si>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</si>
  <si>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</si>
  <si>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</si>
  <si>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</si>
  <si>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</si>
  <si>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</si>
  <si>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</si>
  <si>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</si>
  <si>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</si>
  <si>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</si>
  <si>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</si>
  <si>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</si>
  <si>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</si>
  <si>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</si>
  <si>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</si>
  <si>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</si>
  <si>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</si>
  <si>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</si>
  <si>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</si>
  <si>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</si>
  <si>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</si>
  <si>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</si>
  <si>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</si>
  <si>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</si>
  <si>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</si>
  <si>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</si>
  <si>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</si>
  <si>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</si>
  <si>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</si>
  <si>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</si>
  <si>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</si>
  <si>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</si>
  <si>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</si>
  <si>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</si>
  <si>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</si>
  <si>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</si>
  <si>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</si>
  <si>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</si>
  <si>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</si>
  <si>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</si>
  <si>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</si>
  <si>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</si>
  <si>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</si>
  <si>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</si>
  <si>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</si>
  <si>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</si>
  <si>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</si>
  <si>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</si>
  <si>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</si>
  <si>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</si>
  <si>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</si>
  <si>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</si>
  <si>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</si>
  <si>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</si>
  <si>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</si>
  <si>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</si>
  <si>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</si>
  <si>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</si>
  <si>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</si>
  <si>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</si>
  <si>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</si>
  <si>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</si>
  <si>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</si>
  <si>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</si>
  <si>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</si>
  <si>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</si>
  <si>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</si>
  <si>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</si>
  <si>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</si>
  <si>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</si>
  <si>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</si>
  <si>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</si>
  <si>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</si>
  <si>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</si>
  <si>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</si>
  <si>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</si>
  <si>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</si>
  <si>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</si>
  <si>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</si>
  <si>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</si>
  <si>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</si>
  <si>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</si>
  <si>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</si>
  <si>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</si>
  <si>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</si>
  <si>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</si>
  <si>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</si>
  <si>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</si>
  <si>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</si>
  <si>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</si>
  <si>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</si>
  <si>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</si>
  <si>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</si>
  <si>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</si>
  <si>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</si>
  <si>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</si>
  <si>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</si>
  <si>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</si>
  <si>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</si>
  <si>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</si>
  <si>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 xml:space="preserve">Omschrijving: </t>
  </si>
  <si>
    <t>Plaats:</t>
  </si>
  <si>
    <t xml:space="preserve">Geschat aantal deelnemers: </t>
  </si>
  <si>
    <t>Voorwaarden</t>
  </si>
  <si>
    <t>- Ik stuur het aanvraagformulier minstens 2 dagen voor de activiteit door naar het secretariaat.</t>
  </si>
  <si>
    <r>
      <t xml:space="preserve">- De </t>
    </r>
    <r>
      <rPr>
        <u/>
        <sz val="11"/>
        <color theme="1"/>
        <rFont val="Calibri"/>
        <family val="2"/>
        <scheme val="minor"/>
      </rPr>
      <t>deelnemerslijst</t>
    </r>
    <r>
      <rPr>
        <sz val="11"/>
        <color theme="1"/>
        <rFont val="Calibri"/>
        <family val="2"/>
        <scheme val="minor"/>
      </rPr>
      <t xml:space="preserve"> stuur ik </t>
    </r>
    <r>
      <rPr>
        <u/>
        <sz val="11"/>
        <color theme="1"/>
        <rFont val="Calibri"/>
        <family val="2"/>
        <scheme val="minor"/>
      </rPr>
      <t>ten laatste een week na de activiteit</t>
    </r>
    <r>
      <rPr>
        <sz val="11"/>
        <color theme="1"/>
        <rFont val="Calibri"/>
        <family val="2"/>
        <scheme val="minor"/>
      </rPr>
      <t xml:space="preserve"> door naar het secretariaat.</t>
    </r>
  </si>
  <si>
    <r>
      <t xml:space="preserve">- Bij het </t>
    </r>
    <r>
      <rPr>
        <u/>
        <sz val="11"/>
        <color theme="1"/>
        <rFont val="Calibri"/>
        <family val="2"/>
        <scheme val="minor"/>
      </rPr>
      <t>niet insturen</t>
    </r>
    <r>
      <rPr>
        <sz val="11"/>
        <color theme="1"/>
        <rFont val="Calibri"/>
        <family val="2"/>
        <scheme val="minor"/>
      </rPr>
      <t xml:space="preserve"> van de deelnemerslijst wordt de dekking weerhouden en zal het verschuldigde bedrag</t>
    </r>
  </si>
  <si>
    <t xml:space="preserve">   (aantal geschatte mandagen) gefactureerd worden.</t>
  </si>
  <si>
    <t>DEELNEMERSLIJST ÉÉN-DAG-POLIS</t>
  </si>
  <si>
    <t>Premie</t>
  </si>
  <si>
    <r>
      <rPr>
        <b/>
        <sz val="18"/>
        <rFont val="Calibri"/>
        <family val="2"/>
        <scheme val="minor"/>
      </rPr>
      <t>ÉÉN-DAG-POLIS (ACHTERAF)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</si>
  <si>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</si>
  <si>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</si>
  <si>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</si>
  <si>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</si>
  <si>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</si>
  <si>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</si>
  <si>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 EKSAARDE</t>
  </si>
  <si>
    <t>KSA Sint-Jan Haaltert</t>
  </si>
  <si>
    <t>KSA SINT-GEROLF LEDE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</si>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</sst>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/mm/yy;@"/>
    <numFmt numFmtId="166" formatCode="d/mm/yyyy;@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7" xfId="1" applyFont="1" applyFill="1" applyBorder="1" applyAlignment="1">
      <alignment wrapText="1"/>
    </xf>
    <xf numFmtId="0" fontId="2" fillId="0" borderId="17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6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13" xfId="0" applyNumberFormat="1" applyFont="1" applyFill="1" applyBorder="1" applyAlignment="1" applyProtection="1">
      <alignment horizontal="center" vertical="center"/>
      <protection locked="0"/>
    </xf>
    <xf numFmtId="166" fontId="7" fillId="2" borderId="11" xfId="0" applyNumberFormat="1" applyFont="1" applyFill="1" applyBorder="1" applyAlignment="1" applyProtection="1">
      <alignment horizontal="center" vertical="center"/>
      <protection locked="0"/>
    </xf>
    <xf numFmtId="166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left" wrapText="1"/>
    </xf>
    <xf numFmtId="0" fontId="2" fillId="0" borderId="27" xfId="1" applyFont="1" applyFill="1" applyBorder="1" applyAlignment="1">
      <alignment wrapText="1"/>
    </xf>
    <xf numFmtId="0" fontId="18" fillId="0" borderId="26" xfId="1" applyNumberFormat="1" applyFont="1" applyFill="1" applyBorder="1" applyAlignment="1">
      <alignment horizontal="left" wrapText="1"/>
    </xf>
    <xf numFmtId="0" fontId="18" fillId="0" borderId="26" xfId="1" applyFont="1" applyFill="1" applyBorder="1" applyAlignment="1">
      <alignment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166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66" fontId="7" fillId="2" borderId="11" xfId="0" applyNumberFormat="1" applyFont="1" applyFill="1" applyBorder="1" applyAlignment="1" applyProtection="1">
      <alignment horizontal="center" vertical="center"/>
      <protection locked="0"/>
    </xf>
    <xf numFmtId="166" fontId="7" fillId="2" borderId="13" xfId="0" applyNumberFormat="1" applyFont="1" applyFill="1" applyBorder="1" applyAlignment="1" applyProtection="1">
      <alignment horizontal="center" vertical="center"/>
      <protection locked="0"/>
    </xf>
    <xf numFmtId="166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166" fontId="7" fillId="2" borderId="9" xfId="0" applyNumberFormat="1" applyFont="1" applyFill="1" applyBorder="1" applyAlignment="1" applyProtection="1">
      <alignment horizontal="center" vertical="center"/>
      <protection locked="0"/>
    </xf>
    <xf numFmtId="166" fontId="7" fillId="2" borderId="20" xfId="0" applyNumberFormat="1" applyFont="1" applyFill="1" applyBorder="1" applyAlignment="1" applyProtection="1">
      <alignment horizontal="center" vertical="center"/>
      <protection locked="0"/>
    </xf>
    <xf numFmtId="166" fontId="7" fillId="2" borderId="21" xfId="0" applyNumberFormat="1" applyFont="1" applyFill="1" applyBorder="1" applyAlignment="1" applyProtection="1">
      <alignment horizontal="center" vertical="center"/>
      <protection locked="0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166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66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6" fontId="7" fillId="2" borderId="5" xfId="0" applyNumberFormat="1" applyFont="1" applyFill="1" applyBorder="1" applyAlignment="1" applyProtection="1">
      <alignment horizontal="center" vertical="center"/>
      <protection locked="0"/>
    </xf>
    <xf numFmtId="166" fontId="7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Standaard_Blad1" xfId="1" xr:uid="{00000000-0005-0000-0000-000001000000}"/>
  </cellStyles>
  <dxfs count="3"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E3940"/>
      <color rgb="FFE43137"/>
      <color rgb="FF006699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121089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showGridLines="0" tabSelected="1" view="pageBreakPreview" zoomScaleNormal="110" zoomScaleSheetLayoutView="100" workbookViewId="0">
      <selection activeCell="C7" sqref="C7"/>
    </sheetView>
  </sheetViews>
  <sheetFormatPr defaultRowHeight="15" x14ac:dyDescent="0.25"/>
  <cols>
    <col min="1" max="1" width="5.7109375" style="10" customWidth="1"/>
    <col min="2" max="2" width="15.7109375" style="10" customWidth="1"/>
    <col min="3" max="3" width="9.7109375" style="10" customWidth="1"/>
    <col min="4" max="5" width="8.28515625" style="10" customWidth="1"/>
    <col min="6" max="6" width="11.7109375" style="10" customWidth="1"/>
    <col min="7" max="8" width="9.42578125" style="10" customWidth="1"/>
    <col min="9" max="9" width="9.7109375" style="10" customWidth="1"/>
    <col min="10" max="11" width="9.42578125" style="10" customWidth="1"/>
    <col min="12" max="12" width="5.7109375" style="10" customWidth="1"/>
    <col min="13" max="13" width="0" style="10" hidden="1" customWidth="1"/>
    <col min="14" max="15" width="9.140625" style="10" hidden="1" customWidth="1"/>
    <col min="16" max="16" width="9.42578125" style="10" hidden="1" customWidth="1"/>
    <col min="17" max="17" width="9.140625" style="10" hidden="1" customWidth="1"/>
    <col min="18" max="16384" width="9.140625" style="10"/>
  </cols>
  <sheetData>
    <row r="2" spans="2:11" ht="69.95" customHeight="1" x14ac:dyDescent="0.25">
      <c r="B2" s="50" t="s">
        <v>273</v>
      </c>
      <c r="C2" s="50"/>
      <c r="D2" s="50"/>
      <c r="E2" s="50"/>
      <c r="F2" s="50"/>
      <c r="G2" s="50"/>
      <c r="H2" s="50"/>
      <c r="I2" s="50"/>
      <c r="J2" s="50"/>
    </row>
    <row r="4" spans="2:11" ht="23.25" customHeight="1" x14ac:dyDescent="0.25">
      <c r="B4" s="51" t="s">
        <v>6</v>
      </c>
      <c r="C4" s="51"/>
      <c r="D4" s="51"/>
      <c r="E4" s="51"/>
      <c r="F4" s="9"/>
      <c r="G4" s="20"/>
    </row>
    <row r="6" spans="2:11" x14ac:dyDescent="0.25">
      <c r="B6" s="17" t="s">
        <v>108</v>
      </c>
      <c r="C6" s="21"/>
      <c r="D6" s="21"/>
      <c r="G6" s="9"/>
      <c r="H6" s="6" t="str">
        <f>"Datum aanvraag: "</f>
        <v xml:space="preserve">Datum aanvraag: </v>
      </c>
      <c r="I6" s="7"/>
    </row>
    <row r="7" spans="2:11" x14ac:dyDescent="0.25">
      <c r="B7" s="4" t="str">
        <f>"Groepsnummer:  "</f>
        <v xml:space="preserve">Groepsnummer:  </v>
      </c>
      <c r="C7" s="5"/>
      <c r="D7" s="12"/>
      <c r="E7" s="12"/>
      <c r="H7" s="6" t="str">
        <f>"Naam groep: "</f>
        <v xml:space="preserve">Naam groep: </v>
      </c>
      <c r="I7" s="8" t="str">
        <f>_xlfn.IFNA(VLOOKUP(C7,Groepen!A2:B288,2,FALSE),"Vul je groepsnummer in!")</f>
        <v>Vul je groepsnummer in!</v>
      </c>
    </row>
    <row r="8" spans="2:11" x14ac:dyDescent="0.25">
      <c r="B8" s="9"/>
      <c r="C8" s="9"/>
      <c r="D8" s="9"/>
      <c r="E8" s="9"/>
      <c r="F8" s="9"/>
      <c r="G8" s="9"/>
      <c r="I8" s="9"/>
    </row>
    <row r="9" spans="2:11" x14ac:dyDescent="0.25">
      <c r="B9" s="17" t="s">
        <v>107</v>
      </c>
    </row>
    <row r="10" spans="2:11" x14ac:dyDescent="0.25">
      <c r="B10" s="10" t="s">
        <v>1</v>
      </c>
      <c r="C10" s="11"/>
      <c r="D10" s="12"/>
      <c r="E10" s="12"/>
      <c r="H10" s="6" t="str">
        <f>"Naam: "</f>
        <v xml:space="preserve">Naam: </v>
      </c>
      <c r="I10" s="11"/>
      <c r="J10" s="19"/>
      <c r="K10" s="19"/>
    </row>
    <row r="11" spans="2:11" x14ac:dyDescent="0.25">
      <c r="B11" s="10" t="s">
        <v>2</v>
      </c>
      <c r="C11" s="11"/>
      <c r="D11" s="12"/>
      <c r="E11" s="12"/>
      <c r="H11" s="6" t="str">
        <f>"Postcode + gemeente: "</f>
        <v xml:space="preserve">Postcode + gemeente: </v>
      </c>
      <c r="I11" s="11"/>
      <c r="J11" s="19"/>
      <c r="K11" s="19"/>
    </row>
    <row r="12" spans="2:11" x14ac:dyDescent="0.25">
      <c r="B12" s="10" t="s">
        <v>0</v>
      </c>
      <c r="C12" s="13"/>
      <c r="D12" s="12"/>
      <c r="E12" s="12"/>
      <c r="J12" s="14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14"/>
    </row>
    <row r="14" spans="2:11" x14ac:dyDescent="0.25">
      <c r="B14" s="18" t="s">
        <v>109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10" t="s">
        <v>263</v>
      </c>
      <c r="C15" s="11"/>
      <c r="D15" s="12"/>
      <c r="E15" s="12"/>
      <c r="F15" s="12"/>
      <c r="G15" s="12"/>
      <c r="H15" s="12"/>
      <c r="I15" s="19"/>
      <c r="J15" s="19"/>
      <c r="K15" s="19"/>
    </row>
    <row r="16" spans="2:11" x14ac:dyDescent="0.25">
      <c r="B16" s="22" t="s">
        <v>264</v>
      </c>
      <c r="C16" s="11"/>
      <c r="D16" s="12"/>
      <c r="E16" s="12"/>
      <c r="H16" s="38" t="str">
        <f>"Datum: "</f>
        <v xml:space="preserve">Datum: </v>
      </c>
      <c r="I16" s="11"/>
      <c r="J16" s="19"/>
      <c r="K16" s="19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14"/>
    </row>
    <row r="18" spans="2:11" x14ac:dyDescent="0.25">
      <c r="B18" s="10" t="s">
        <v>265</v>
      </c>
      <c r="D18" s="39"/>
      <c r="F18" s="6" t="str">
        <f>"Aantal dagen: "</f>
        <v xml:space="preserve">Aantal dagen: </v>
      </c>
      <c r="G18" s="39"/>
      <c r="J18" s="6"/>
      <c r="K18" s="40" t="str">
        <f>CONCATENATE("Totaal aantal geschatte mandagen = ",D18*G18)</f>
        <v>Totaal aantal geschatte mandagen = 0</v>
      </c>
    </row>
    <row r="19" spans="2:11" x14ac:dyDescent="0.25">
      <c r="B19" s="22"/>
      <c r="D19" s="16"/>
      <c r="E19" s="16"/>
      <c r="F19" s="16"/>
      <c r="G19" s="16"/>
      <c r="H19" s="16"/>
      <c r="I19" s="14"/>
      <c r="J19" s="14"/>
      <c r="K19" s="14"/>
    </row>
    <row r="20" spans="2:11" x14ac:dyDescent="0.25">
      <c r="B20" s="18" t="s">
        <v>266</v>
      </c>
      <c r="D20" s="16"/>
      <c r="E20" s="16"/>
      <c r="F20" s="16"/>
      <c r="G20" s="16"/>
      <c r="H20" s="16"/>
      <c r="I20" s="14"/>
      <c r="J20" s="14"/>
      <c r="K20" s="14"/>
    </row>
    <row r="21" spans="2:11" x14ac:dyDescent="0.25">
      <c r="B21" s="41" t="s">
        <v>267</v>
      </c>
      <c r="D21" s="16"/>
      <c r="E21" s="16"/>
      <c r="F21" s="16"/>
      <c r="G21" s="16"/>
      <c r="H21" s="16"/>
      <c r="I21" s="14"/>
      <c r="J21" s="14"/>
      <c r="K21" s="14"/>
    </row>
    <row r="22" spans="2:11" x14ac:dyDescent="0.25">
      <c r="B22" s="41" t="s">
        <v>268</v>
      </c>
      <c r="D22" s="16"/>
      <c r="E22" s="16"/>
      <c r="F22" s="16"/>
      <c r="G22" s="16"/>
      <c r="H22" s="16"/>
      <c r="I22" s="14"/>
      <c r="J22" s="14"/>
      <c r="K22" s="14"/>
    </row>
    <row r="23" spans="2:11" ht="15" customHeight="1" x14ac:dyDescent="0.25">
      <c r="B23" s="41" t="s">
        <v>269</v>
      </c>
      <c r="C23" s="42"/>
      <c r="D23" s="42"/>
      <c r="E23" s="42"/>
      <c r="F23" s="42"/>
      <c r="G23" s="42"/>
      <c r="H23" s="42"/>
      <c r="I23" s="42"/>
      <c r="J23" s="42"/>
      <c r="K23" s="42"/>
    </row>
    <row r="24" spans="2:11" x14ac:dyDescent="0.25">
      <c r="B24" s="22" t="s">
        <v>270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x14ac:dyDescent="0.25">
      <c r="B25" s="22"/>
      <c r="D25" s="16"/>
      <c r="E25" s="16"/>
      <c r="F25" s="16"/>
      <c r="G25" s="16"/>
      <c r="H25" s="16"/>
      <c r="I25" s="14"/>
      <c r="J25" s="14"/>
      <c r="K25" s="14"/>
    </row>
    <row r="26" spans="2:11" x14ac:dyDescent="0.25">
      <c r="B26" s="18" t="s">
        <v>272</v>
      </c>
    </row>
    <row r="27" spans="2:11" ht="15.75" thickBot="1" x14ac:dyDescent="0.3">
      <c r="B27" s="49" t="str">
        <f>IF(D28=0,"Vergeet niet om na de activiteit de deelnemerslijst op het 2e tabblad in te vullen!","")</f>
        <v>Vergeet niet om na de activiteit de deelnemerslijst op het 2e tabblad in te vullen!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5.75" thickBot="1" x14ac:dyDescent="0.3">
      <c r="B28" s="43" t="str">
        <f>CONCATENATE("TOTAAL (",Deelnemerslijst!L55," dagen x €1,50)   =")</f>
        <v>TOTAAL (0 dagen x €1,50)   =</v>
      </c>
      <c r="C28" s="9"/>
      <c r="D28" s="44">
        <f>Deelnemerslijst!L55*1.5</f>
        <v>0</v>
      </c>
    </row>
    <row r="30" spans="2:11" x14ac:dyDescent="0.25">
      <c r="B30" s="10" t="s">
        <v>3</v>
      </c>
    </row>
    <row r="31" spans="2:1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</row>
    <row r="32" spans="2:11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4" spans="2:11" x14ac:dyDescent="0.25">
      <c r="B34" s="10" t="s">
        <v>4</v>
      </c>
    </row>
    <row r="35" spans="2:11" x14ac:dyDescent="0.25">
      <c r="B35" s="10" t="s">
        <v>5</v>
      </c>
      <c r="E35" s="11"/>
      <c r="F35" s="12"/>
      <c r="G35" s="12"/>
      <c r="H35" s="12"/>
      <c r="I35" s="12"/>
      <c r="J35" s="12"/>
      <c r="K35" s="12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</row>
  </sheetData>
  <sheetProtection algorithmName="SHA-512" hashValue="jFNqpfVfYeKcpWkETJzGbEfguKrQQUIxR3XUJDutdRXM9kTPUUXYrZ9zGvUinTYRmeJAYZm1d+3KNcGsHqOgnw==" saltValue="CeUltLS3acaNaUt8YBAo+A==" spinCount="100000" sheet="1" objects="1" scenarios="1" selectLockedCells="1"/>
  <mergeCells count="4">
    <mergeCell ref="B27:K27"/>
    <mergeCell ref="B2:J2"/>
    <mergeCell ref="B4:E4"/>
    <mergeCell ref="B31:K32"/>
  </mergeCells>
  <conditionalFormatting sqref="I7">
    <cfRule type="containsText" dxfId="2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E3940"/>
  </sheetPr>
  <dimension ref="B2:P55"/>
  <sheetViews>
    <sheetView showGridLines="0" view="pageBreakPreview" zoomScaleNormal="100" zoomScaleSheetLayoutView="100" workbookViewId="0">
      <selection activeCell="B5" sqref="B5:C5"/>
    </sheetView>
  </sheetViews>
  <sheetFormatPr defaultRowHeight="15" x14ac:dyDescent="0.25"/>
  <cols>
    <col min="6" max="6" width="10.5703125" bestFit="1" customWidth="1"/>
    <col min="14" max="16" width="0" hidden="1" customWidth="1"/>
  </cols>
  <sheetData>
    <row r="2" spans="2:16" ht="23.25" x14ac:dyDescent="0.35">
      <c r="B2" s="54" t="s">
        <v>271</v>
      </c>
      <c r="C2" s="54"/>
      <c r="D2" s="54"/>
      <c r="E2" s="54"/>
      <c r="F2" s="54"/>
      <c r="G2" s="54"/>
      <c r="H2" s="54"/>
      <c r="I2" s="54"/>
      <c r="J2" s="54"/>
      <c r="K2" s="54"/>
    </row>
    <row r="3" spans="2:16" ht="15.75" thickBot="1" x14ac:dyDescent="0.3"/>
    <row r="4" spans="2:16" s="10" customFormat="1" ht="33.75" customHeight="1" thickBot="1" x14ac:dyDescent="0.3">
      <c r="B4" s="69" t="s">
        <v>110</v>
      </c>
      <c r="C4" s="70"/>
      <c r="D4" s="71" t="s">
        <v>111</v>
      </c>
      <c r="E4" s="71"/>
      <c r="F4" s="15" t="s">
        <v>114</v>
      </c>
      <c r="G4" s="74" t="s">
        <v>113</v>
      </c>
      <c r="H4" s="71"/>
      <c r="I4" s="72" t="s">
        <v>115</v>
      </c>
      <c r="J4" s="73"/>
      <c r="K4" s="23" t="s">
        <v>112</v>
      </c>
    </row>
    <row r="5" spans="2:16" s="10" customFormat="1" x14ac:dyDescent="0.25">
      <c r="B5" s="75"/>
      <c r="C5" s="76"/>
      <c r="D5" s="77"/>
      <c r="E5" s="77"/>
      <c r="F5" s="27"/>
      <c r="G5" s="81"/>
      <c r="H5" s="77"/>
      <c r="I5" s="77"/>
      <c r="J5" s="80"/>
      <c r="K5" s="24">
        <f t="shared" ref="K5:K26" si="0">IF(AND(G5=I5,COUNTBLANK(G5:J5)=2),P5,O5)</f>
        <v>0</v>
      </c>
      <c r="N5" s="10">
        <f t="shared" ref="N5:N26" si="1">IF(COUNTBLANK(G5:J5)&lt;=2,I5-G5,0)</f>
        <v>0</v>
      </c>
      <c r="O5" s="10">
        <f t="shared" ref="O5:O26" si="2">IF(N5=0,N5,N5+1)</f>
        <v>0</v>
      </c>
      <c r="P5" s="10">
        <f t="shared" ref="P5:P26" si="3">IF(G5=I5,1,)</f>
        <v>1</v>
      </c>
    </row>
    <row r="6" spans="2:16" s="10" customFormat="1" x14ac:dyDescent="0.25">
      <c r="B6" s="78"/>
      <c r="C6" s="79"/>
      <c r="D6" s="55"/>
      <c r="E6" s="55"/>
      <c r="F6" s="28"/>
      <c r="G6" s="60"/>
      <c r="H6" s="59"/>
      <c r="I6" s="58"/>
      <c r="J6" s="61"/>
      <c r="K6" s="24">
        <f t="shared" si="0"/>
        <v>0</v>
      </c>
      <c r="N6" s="10">
        <f t="shared" si="1"/>
        <v>0</v>
      </c>
      <c r="O6" s="10">
        <f t="shared" si="2"/>
        <v>0</v>
      </c>
      <c r="P6" s="10">
        <f t="shared" si="3"/>
        <v>1</v>
      </c>
    </row>
    <row r="7" spans="2:16" s="10" customFormat="1" x14ac:dyDescent="0.25">
      <c r="B7" s="56"/>
      <c r="C7" s="57"/>
      <c r="D7" s="55"/>
      <c r="E7" s="55"/>
      <c r="F7" s="28"/>
      <c r="G7" s="60"/>
      <c r="H7" s="59"/>
      <c r="I7" s="58"/>
      <c r="J7" s="61"/>
      <c r="K7" s="24">
        <f t="shared" si="0"/>
        <v>0</v>
      </c>
      <c r="N7" s="10">
        <f t="shared" si="1"/>
        <v>0</v>
      </c>
      <c r="O7" s="10">
        <f t="shared" si="2"/>
        <v>0</v>
      </c>
      <c r="P7" s="10">
        <f t="shared" si="3"/>
        <v>1</v>
      </c>
    </row>
    <row r="8" spans="2:16" s="10" customFormat="1" x14ac:dyDescent="0.25">
      <c r="B8" s="56"/>
      <c r="C8" s="57"/>
      <c r="D8" s="55"/>
      <c r="E8" s="55"/>
      <c r="F8" s="28"/>
      <c r="G8" s="60"/>
      <c r="H8" s="59"/>
      <c r="I8" s="58"/>
      <c r="J8" s="61"/>
      <c r="K8" s="24">
        <f t="shared" si="0"/>
        <v>0</v>
      </c>
      <c r="N8" s="10">
        <f t="shared" si="1"/>
        <v>0</v>
      </c>
      <c r="O8" s="10">
        <f t="shared" si="2"/>
        <v>0</v>
      </c>
      <c r="P8" s="10">
        <f t="shared" si="3"/>
        <v>1</v>
      </c>
    </row>
    <row r="9" spans="2:16" s="10" customFormat="1" x14ac:dyDescent="0.25">
      <c r="B9" s="56"/>
      <c r="C9" s="57"/>
      <c r="D9" s="55"/>
      <c r="E9" s="55"/>
      <c r="F9" s="28"/>
      <c r="G9" s="60"/>
      <c r="H9" s="59"/>
      <c r="I9" s="58"/>
      <c r="J9" s="61"/>
      <c r="K9" s="24">
        <f t="shared" si="0"/>
        <v>0</v>
      </c>
      <c r="N9" s="10">
        <f t="shared" si="1"/>
        <v>0</v>
      </c>
      <c r="O9" s="10">
        <f t="shared" si="2"/>
        <v>0</v>
      </c>
      <c r="P9" s="10">
        <f t="shared" si="3"/>
        <v>1</v>
      </c>
    </row>
    <row r="10" spans="2:16" s="10" customFormat="1" x14ac:dyDescent="0.25">
      <c r="B10" s="56"/>
      <c r="C10" s="57"/>
      <c r="D10" s="55"/>
      <c r="E10" s="55"/>
      <c r="F10" s="28"/>
      <c r="G10" s="60"/>
      <c r="H10" s="59"/>
      <c r="I10" s="58"/>
      <c r="J10" s="61"/>
      <c r="K10" s="24">
        <f t="shared" si="0"/>
        <v>0</v>
      </c>
      <c r="N10" s="10">
        <f t="shared" si="1"/>
        <v>0</v>
      </c>
      <c r="O10" s="10">
        <f t="shared" si="2"/>
        <v>0</v>
      </c>
      <c r="P10" s="10">
        <f t="shared" si="3"/>
        <v>1</v>
      </c>
    </row>
    <row r="11" spans="2:16" s="10" customFormat="1" x14ac:dyDescent="0.25">
      <c r="B11" s="56"/>
      <c r="C11" s="57"/>
      <c r="D11" s="55"/>
      <c r="E11" s="55"/>
      <c r="F11" s="28"/>
      <c r="G11" s="60"/>
      <c r="H11" s="59"/>
      <c r="I11" s="58"/>
      <c r="J11" s="61"/>
      <c r="K11" s="24">
        <f t="shared" si="0"/>
        <v>0</v>
      </c>
      <c r="N11" s="10">
        <f t="shared" si="1"/>
        <v>0</v>
      </c>
      <c r="O11" s="10">
        <f t="shared" si="2"/>
        <v>0</v>
      </c>
      <c r="P11" s="10">
        <f t="shared" si="3"/>
        <v>1</v>
      </c>
    </row>
    <row r="12" spans="2:16" s="10" customFormat="1" x14ac:dyDescent="0.25">
      <c r="B12" s="56"/>
      <c r="C12" s="57"/>
      <c r="D12" s="55"/>
      <c r="E12" s="55"/>
      <c r="F12" s="28"/>
      <c r="G12" s="60"/>
      <c r="H12" s="59"/>
      <c r="I12" s="58"/>
      <c r="J12" s="61"/>
      <c r="K12" s="24">
        <f t="shared" si="0"/>
        <v>0</v>
      </c>
      <c r="N12" s="10">
        <f t="shared" si="1"/>
        <v>0</v>
      </c>
      <c r="O12" s="10">
        <f t="shared" si="2"/>
        <v>0</v>
      </c>
      <c r="P12" s="10">
        <f t="shared" si="3"/>
        <v>1</v>
      </c>
    </row>
    <row r="13" spans="2:16" s="10" customFormat="1" x14ac:dyDescent="0.25">
      <c r="B13" s="56"/>
      <c r="C13" s="57"/>
      <c r="D13" s="55"/>
      <c r="E13" s="55"/>
      <c r="F13" s="28"/>
      <c r="G13" s="60"/>
      <c r="H13" s="59"/>
      <c r="I13" s="58"/>
      <c r="J13" s="61"/>
      <c r="K13" s="24">
        <f t="shared" si="0"/>
        <v>0</v>
      </c>
      <c r="N13" s="10">
        <f t="shared" si="1"/>
        <v>0</v>
      </c>
      <c r="O13" s="10">
        <f t="shared" si="2"/>
        <v>0</v>
      </c>
      <c r="P13" s="10">
        <f t="shared" si="3"/>
        <v>1</v>
      </c>
    </row>
    <row r="14" spans="2:16" s="10" customFormat="1" x14ac:dyDescent="0.25">
      <c r="B14" s="56"/>
      <c r="C14" s="57"/>
      <c r="D14" s="55"/>
      <c r="E14" s="55"/>
      <c r="F14" s="28"/>
      <c r="G14" s="60"/>
      <c r="H14" s="59"/>
      <c r="I14" s="58"/>
      <c r="J14" s="61"/>
      <c r="K14" s="24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1</v>
      </c>
    </row>
    <row r="15" spans="2:16" s="10" customFormat="1" x14ac:dyDescent="0.25">
      <c r="B15" s="56"/>
      <c r="C15" s="57"/>
      <c r="D15" s="58"/>
      <c r="E15" s="59"/>
      <c r="F15" s="28"/>
      <c r="G15" s="60"/>
      <c r="H15" s="59"/>
      <c r="I15" s="58"/>
      <c r="J15" s="61"/>
      <c r="K15" s="24">
        <f t="shared" si="0"/>
        <v>0</v>
      </c>
      <c r="N15" s="10">
        <f t="shared" si="1"/>
        <v>0</v>
      </c>
      <c r="O15" s="10">
        <f t="shared" si="2"/>
        <v>0</v>
      </c>
      <c r="P15" s="10">
        <f t="shared" si="3"/>
        <v>1</v>
      </c>
    </row>
    <row r="16" spans="2:16" s="10" customFormat="1" x14ac:dyDescent="0.25">
      <c r="B16" s="56"/>
      <c r="C16" s="57"/>
      <c r="D16" s="58"/>
      <c r="E16" s="59"/>
      <c r="F16" s="28"/>
      <c r="G16" s="60"/>
      <c r="H16" s="59"/>
      <c r="I16" s="58"/>
      <c r="J16" s="61"/>
      <c r="K16" s="24">
        <f t="shared" si="0"/>
        <v>0</v>
      </c>
      <c r="N16" s="10">
        <f t="shared" si="1"/>
        <v>0</v>
      </c>
      <c r="O16" s="10">
        <f t="shared" si="2"/>
        <v>0</v>
      </c>
      <c r="P16" s="10">
        <f t="shared" si="3"/>
        <v>1</v>
      </c>
    </row>
    <row r="17" spans="2:16" s="10" customFormat="1" x14ac:dyDescent="0.25">
      <c r="B17" s="56"/>
      <c r="C17" s="57"/>
      <c r="D17" s="58"/>
      <c r="E17" s="59"/>
      <c r="F17" s="28"/>
      <c r="G17" s="60"/>
      <c r="H17" s="59"/>
      <c r="I17" s="58"/>
      <c r="J17" s="61"/>
      <c r="K17" s="24">
        <f t="shared" si="0"/>
        <v>0</v>
      </c>
      <c r="N17" s="10">
        <f t="shared" si="1"/>
        <v>0</v>
      </c>
      <c r="O17" s="10">
        <f t="shared" si="2"/>
        <v>0</v>
      </c>
      <c r="P17" s="10">
        <f t="shared" si="3"/>
        <v>1</v>
      </c>
    </row>
    <row r="18" spans="2:16" s="10" customFormat="1" x14ac:dyDescent="0.25">
      <c r="B18" s="56"/>
      <c r="C18" s="57"/>
      <c r="D18" s="58"/>
      <c r="E18" s="59"/>
      <c r="F18" s="28"/>
      <c r="G18" s="60"/>
      <c r="H18" s="59"/>
      <c r="I18" s="58"/>
      <c r="J18" s="61"/>
      <c r="K18" s="24">
        <f t="shared" si="0"/>
        <v>0</v>
      </c>
      <c r="N18" s="10">
        <f t="shared" si="1"/>
        <v>0</v>
      </c>
      <c r="O18" s="10">
        <f t="shared" si="2"/>
        <v>0</v>
      </c>
      <c r="P18" s="10">
        <f t="shared" si="3"/>
        <v>1</v>
      </c>
    </row>
    <row r="19" spans="2:16" s="10" customFormat="1" x14ac:dyDescent="0.25">
      <c r="B19" s="56"/>
      <c r="C19" s="57"/>
      <c r="D19" s="58"/>
      <c r="E19" s="59"/>
      <c r="F19" s="28"/>
      <c r="G19" s="60"/>
      <c r="H19" s="59"/>
      <c r="I19" s="58"/>
      <c r="J19" s="61"/>
      <c r="K19" s="24">
        <f t="shared" si="0"/>
        <v>0</v>
      </c>
      <c r="N19" s="10">
        <f t="shared" si="1"/>
        <v>0</v>
      </c>
      <c r="O19" s="10">
        <f t="shared" si="2"/>
        <v>0</v>
      </c>
      <c r="P19" s="10">
        <f t="shared" si="3"/>
        <v>1</v>
      </c>
    </row>
    <row r="20" spans="2:16" s="10" customFormat="1" x14ac:dyDescent="0.25">
      <c r="B20" s="56"/>
      <c r="C20" s="57"/>
      <c r="D20" s="58"/>
      <c r="E20" s="59"/>
      <c r="F20" s="28"/>
      <c r="G20" s="60"/>
      <c r="H20" s="59"/>
      <c r="I20" s="58"/>
      <c r="J20" s="61"/>
      <c r="K20" s="24">
        <f t="shared" si="0"/>
        <v>0</v>
      </c>
      <c r="N20" s="10">
        <f t="shared" si="1"/>
        <v>0</v>
      </c>
      <c r="O20" s="10">
        <f t="shared" si="2"/>
        <v>0</v>
      </c>
      <c r="P20" s="10">
        <f t="shared" si="3"/>
        <v>1</v>
      </c>
    </row>
    <row r="21" spans="2:16" s="10" customFormat="1" x14ac:dyDescent="0.25">
      <c r="B21" s="56"/>
      <c r="C21" s="57"/>
      <c r="D21" s="58"/>
      <c r="E21" s="59"/>
      <c r="F21" s="28"/>
      <c r="G21" s="60"/>
      <c r="H21" s="59"/>
      <c r="I21" s="58"/>
      <c r="J21" s="61"/>
      <c r="K21" s="24">
        <f t="shared" si="0"/>
        <v>0</v>
      </c>
      <c r="N21" s="10">
        <f t="shared" si="1"/>
        <v>0</v>
      </c>
      <c r="O21" s="10">
        <f t="shared" si="2"/>
        <v>0</v>
      </c>
      <c r="P21" s="10">
        <f t="shared" si="3"/>
        <v>1</v>
      </c>
    </row>
    <row r="22" spans="2:16" s="10" customFormat="1" x14ac:dyDescent="0.25">
      <c r="B22" s="56"/>
      <c r="C22" s="57"/>
      <c r="D22" s="58"/>
      <c r="E22" s="59"/>
      <c r="F22" s="28"/>
      <c r="G22" s="60"/>
      <c r="H22" s="59"/>
      <c r="I22" s="58"/>
      <c r="J22" s="61"/>
      <c r="K22" s="24">
        <f t="shared" si="0"/>
        <v>0</v>
      </c>
      <c r="N22" s="10">
        <f t="shared" si="1"/>
        <v>0</v>
      </c>
      <c r="O22" s="10">
        <f t="shared" si="2"/>
        <v>0</v>
      </c>
      <c r="P22" s="10">
        <f t="shared" si="3"/>
        <v>1</v>
      </c>
    </row>
    <row r="23" spans="2:16" s="10" customFormat="1" x14ac:dyDescent="0.25">
      <c r="B23" s="56"/>
      <c r="C23" s="57"/>
      <c r="D23" s="58"/>
      <c r="E23" s="59"/>
      <c r="F23" s="28"/>
      <c r="G23" s="60"/>
      <c r="H23" s="59"/>
      <c r="I23" s="58"/>
      <c r="J23" s="61"/>
      <c r="K23" s="24">
        <f t="shared" si="0"/>
        <v>0</v>
      </c>
      <c r="N23" s="10">
        <f t="shared" si="1"/>
        <v>0</v>
      </c>
      <c r="O23" s="10">
        <f t="shared" si="2"/>
        <v>0</v>
      </c>
      <c r="P23" s="10">
        <f t="shared" si="3"/>
        <v>1</v>
      </c>
    </row>
    <row r="24" spans="2:16" s="10" customFormat="1" x14ac:dyDescent="0.25">
      <c r="B24" s="56"/>
      <c r="C24" s="57"/>
      <c r="D24" s="58"/>
      <c r="E24" s="59"/>
      <c r="F24" s="28"/>
      <c r="G24" s="60"/>
      <c r="H24" s="59"/>
      <c r="I24" s="58"/>
      <c r="J24" s="61"/>
      <c r="K24" s="24">
        <f t="shared" si="0"/>
        <v>0</v>
      </c>
      <c r="N24" s="10">
        <f t="shared" si="1"/>
        <v>0</v>
      </c>
      <c r="O24" s="10">
        <f t="shared" si="2"/>
        <v>0</v>
      </c>
      <c r="P24" s="10">
        <f t="shared" si="3"/>
        <v>1</v>
      </c>
    </row>
    <row r="25" spans="2:16" s="10" customFormat="1" x14ac:dyDescent="0.25">
      <c r="B25" s="56"/>
      <c r="C25" s="57"/>
      <c r="D25" s="55"/>
      <c r="E25" s="55"/>
      <c r="F25" s="28"/>
      <c r="G25" s="60"/>
      <c r="H25" s="59"/>
      <c r="I25" s="58"/>
      <c r="J25" s="61"/>
      <c r="K25" s="24">
        <f t="shared" si="0"/>
        <v>0</v>
      </c>
      <c r="N25" s="10">
        <f t="shared" si="1"/>
        <v>0</v>
      </c>
      <c r="O25" s="10">
        <f t="shared" si="2"/>
        <v>0</v>
      </c>
      <c r="P25" s="10">
        <f t="shared" si="3"/>
        <v>1</v>
      </c>
    </row>
    <row r="26" spans="2:16" s="10" customFormat="1" x14ac:dyDescent="0.25">
      <c r="B26" s="56"/>
      <c r="C26" s="57"/>
      <c r="D26" s="55"/>
      <c r="E26" s="55"/>
      <c r="F26" s="28"/>
      <c r="G26" s="60"/>
      <c r="H26" s="59"/>
      <c r="I26" s="58"/>
      <c r="J26" s="61"/>
      <c r="K26" s="24">
        <f t="shared" si="0"/>
        <v>0</v>
      </c>
      <c r="N26" s="10">
        <f t="shared" si="1"/>
        <v>0</v>
      </c>
      <c r="O26" s="10">
        <f t="shared" si="2"/>
        <v>0</v>
      </c>
      <c r="P26" s="10">
        <f t="shared" si="3"/>
        <v>1</v>
      </c>
    </row>
    <row r="27" spans="2:16" s="10" customFormat="1" x14ac:dyDescent="0.25">
      <c r="B27" s="34"/>
      <c r="C27" s="35"/>
      <c r="D27" s="55"/>
      <c r="E27" s="55"/>
      <c r="F27" s="28"/>
      <c r="G27" s="30"/>
      <c r="H27" s="31"/>
      <c r="I27" s="32"/>
      <c r="J27" s="33"/>
      <c r="K27" s="24">
        <f t="shared" ref="K27:K30" si="4">IF(AND(G27=I27,COUNTBLANK(G27:J27)=2),P27,O27)</f>
        <v>0</v>
      </c>
      <c r="N27" s="10">
        <f t="shared" ref="N27:N30" si="5">IF(COUNTBLANK(G27:J27)&lt;=2,I27-G27,0)</f>
        <v>0</v>
      </c>
      <c r="O27" s="10">
        <f t="shared" ref="O27:O30" si="6">IF(N27=0,N27,N27+1)</f>
        <v>0</v>
      </c>
      <c r="P27" s="10">
        <f t="shared" ref="P27:P30" si="7">IF(G27=I27,1,)</f>
        <v>1</v>
      </c>
    </row>
    <row r="28" spans="2:16" s="10" customFormat="1" x14ac:dyDescent="0.25">
      <c r="B28" s="34"/>
      <c r="C28" s="35"/>
      <c r="D28" s="55"/>
      <c r="E28" s="55"/>
      <c r="F28" s="28"/>
      <c r="G28" s="30"/>
      <c r="H28" s="31"/>
      <c r="I28" s="32"/>
      <c r="J28" s="33"/>
      <c r="K28" s="24">
        <f t="shared" si="4"/>
        <v>0</v>
      </c>
      <c r="N28" s="10">
        <f t="shared" si="5"/>
        <v>0</v>
      </c>
      <c r="O28" s="10">
        <f t="shared" si="6"/>
        <v>0</v>
      </c>
      <c r="P28" s="10">
        <f t="shared" si="7"/>
        <v>1</v>
      </c>
    </row>
    <row r="29" spans="2:16" s="10" customFormat="1" x14ac:dyDescent="0.25">
      <c r="B29" s="34"/>
      <c r="C29" s="35"/>
      <c r="D29" s="55"/>
      <c r="E29" s="55"/>
      <c r="F29" s="28"/>
      <c r="G29" s="30"/>
      <c r="H29" s="31"/>
      <c r="I29" s="32"/>
      <c r="J29" s="33"/>
      <c r="K29" s="24">
        <f t="shared" si="4"/>
        <v>0</v>
      </c>
      <c r="N29" s="10">
        <f t="shared" si="5"/>
        <v>0</v>
      </c>
      <c r="O29" s="10">
        <f t="shared" si="6"/>
        <v>0</v>
      </c>
      <c r="P29" s="10">
        <f t="shared" si="7"/>
        <v>1</v>
      </c>
    </row>
    <row r="30" spans="2:16" s="10" customFormat="1" x14ac:dyDescent="0.25">
      <c r="B30" s="34"/>
      <c r="C30" s="35"/>
      <c r="D30" s="55"/>
      <c r="E30" s="55"/>
      <c r="F30" s="28"/>
      <c r="G30" s="30"/>
      <c r="H30" s="31"/>
      <c r="I30" s="32"/>
      <c r="J30" s="33"/>
      <c r="K30" s="24">
        <f t="shared" si="4"/>
        <v>0</v>
      </c>
      <c r="N30" s="10">
        <f t="shared" si="5"/>
        <v>0</v>
      </c>
      <c r="O30" s="10">
        <f t="shared" si="6"/>
        <v>0</v>
      </c>
      <c r="P30" s="10">
        <f t="shared" si="7"/>
        <v>1</v>
      </c>
    </row>
    <row r="31" spans="2:16" s="10" customFormat="1" x14ac:dyDescent="0.25">
      <c r="B31" s="34"/>
      <c r="C31" s="35"/>
      <c r="D31" s="55"/>
      <c r="E31" s="55"/>
      <c r="F31" s="28"/>
      <c r="G31" s="30"/>
      <c r="H31" s="31"/>
      <c r="I31" s="32"/>
      <c r="J31" s="33"/>
      <c r="K31" s="24">
        <f t="shared" ref="K31:K41" si="8">IF(AND(G31=I31,COUNTBLANK(G31:J31)=2),P31,O31)</f>
        <v>0</v>
      </c>
      <c r="N31" s="10">
        <f t="shared" ref="N31:N41" si="9">IF(COUNTBLANK(G31:J31)&lt;=2,I31-G31,0)</f>
        <v>0</v>
      </c>
      <c r="O31" s="10">
        <f t="shared" ref="O31:O41" si="10">IF(N31=0,N31,N31+1)</f>
        <v>0</v>
      </c>
      <c r="P31" s="10">
        <f t="shared" ref="P31:P41" si="11">IF(G31=I31,1,)</f>
        <v>1</v>
      </c>
    </row>
    <row r="32" spans="2:16" s="10" customFormat="1" x14ac:dyDescent="0.25">
      <c r="B32" s="34"/>
      <c r="C32" s="35"/>
      <c r="D32" s="55"/>
      <c r="E32" s="55"/>
      <c r="F32" s="28"/>
      <c r="G32" s="30"/>
      <c r="H32" s="31"/>
      <c r="I32" s="32"/>
      <c r="J32" s="33"/>
      <c r="K32" s="24">
        <f t="shared" si="8"/>
        <v>0</v>
      </c>
      <c r="N32" s="10">
        <f t="shared" si="9"/>
        <v>0</v>
      </c>
      <c r="O32" s="10">
        <f t="shared" si="10"/>
        <v>0</v>
      </c>
      <c r="P32" s="10">
        <f t="shared" si="11"/>
        <v>1</v>
      </c>
    </row>
    <row r="33" spans="2:16" s="10" customFormat="1" x14ac:dyDescent="0.25">
      <c r="B33" s="34"/>
      <c r="C33" s="35"/>
      <c r="D33" s="55"/>
      <c r="E33" s="55"/>
      <c r="F33" s="28"/>
      <c r="G33" s="30"/>
      <c r="H33" s="31"/>
      <c r="I33" s="32"/>
      <c r="J33" s="33"/>
      <c r="K33" s="24">
        <f t="shared" si="8"/>
        <v>0</v>
      </c>
      <c r="N33" s="10">
        <f t="shared" si="9"/>
        <v>0</v>
      </c>
      <c r="O33" s="10">
        <f t="shared" si="10"/>
        <v>0</v>
      </c>
      <c r="P33" s="10">
        <f t="shared" si="11"/>
        <v>1</v>
      </c>
    </row>
    <row r="34" spans="2:16" s="10" customFormat="1" x14ac:dyDescent="0.25">
      <c r="B34" s="34"/>
      <c r="C34" s="35"/>
      <c r="D34" s="55"/>
      <c r="E34" s="55"/>
      <c r="F34" s="28"/>
      <c r="G34" s="30"/>
      <c r="H34" s="31"/>
      <c r="I34" s="32"/>
      <c r="J34" s="33"/>
      <c r="K34" s="24">
        <f t="shared" si="8"/>
        <v>0</v>
      </c>
      <c r="N34" s="10">
        <f t="shared" si="9"/>
        <v>0</v>
      </c>
      <c r="O34" s="10">
        <f t="shared" si="10"/>
        <v>0</v>
      </c>
      <c r="P34" s="10">
        <f t="shared" si="11"/>
        <v>1</v>
      </c>
    </row>
    <row r="35" spans="2:16" s="10" customFormat="1" x14ac:dyDescent="0.25">
      <c r="B35" s="34"/>
      <c r="C35" s="35"/>
      <c r="D35" s="55"/>
      <c r="E35" s="55"/>
      <c r="F35" s="28"/>
      <c r="G35" s="30"/>
      <c r="H35" s="31"/>
      <c r="I35" s="32"/>
      <c r="J35" s="33"/>
      <c r="K35" s="24">
        <f t="shared" si="8"/>
        <v>0</v>
      </c>
      <c r="N35" s="10">
        <f t="shared" si="9"/>
        <v>0</v>
      </c>
      <c r="O35" s="10">
        <f t="shared" si="10"/>
        <v>0</v>
      </c>
      <c r="P35" s="10">
        <f t="shared" si="11"/>
        <v>1</v>
      </c>
    </row>
    <row r="36" spans="2:16" s="10" customFormat="1" x14ac:dyDescent="0.25">
      <c r="B36" s="34"/>
      <c r="C36" s="35"/>
      <c r="D36" s="55"/>
      <c r="E36" s="55"/>
      <c r="F36" s="28"/>
      <c r="G36" s="30"/>
      <c r="H36" s="31"/>
      <c r="I36" s="32"/>
      <c r="J36" s="33"/>
      <c r="K36" s="24">
        <f t="shared" si="8"/>
        <v>0</v>
      </c>
      <c r="N36" s="10">
        <f t="shared" si="9"/>
        <v>0</v>
      </c>
      <c r="O36" s="10">
        <f t="shared" si="10"/>
        <v>0</v>
      </c>
      <c r="P36" s="10">
        <f t="shared" si="11"/>
        <v>1</v>
      </c>
    </row>
    <row r="37" spans="2:16" s="10" customFormat="1" x14ac:dyDescent="0.25">
      <c r="B37" s="34"/>
      <c r="C37" s="35"/>
      <c r="D37" s="55"/>
      <c r="E37" s="55"/>
      <c r="F37" s="28"/>
      <c r="G37" s="30"/>
      <c r="H37" s="31"/>
      <c r="I37" s="32"/>
      <c r="J37" s="33"/>
      <c r="K37" s="24">
        <f t="shared" si="8"/>
        <v>0</v>
      </c>
      <c r="N37" s="10">
        <f t="shared" si="9"/>
        <v>0</v>
      </c>
      <c r="O37" s="10">
        <f t="shared" si="10"/>
        <v>0</v>
      </c>
      <c r="P37" s="10">
        <f t="shared" si="11"/>
        <v>1</v>
      </c>
    </row>
    <row r="38" spans="2:16" s="10" customFormat="1" x14ac:dyDescent="0.25">
      <c r="B38" s="34"/>
      <c r="C38" s="35"/>
      <c r="D38" s="55"/>
      <c r="E38" s="55"/>
      <c r="F38" s="28"/>
      <c r="G38" s="30"/>
      <c r="H38" s="31"/>
      <c r="I38" s="32"/>
      <c r="J38" s="33"/>
      <c r="K38" s="24">
        <f t="shared" si="8"/>
        <v>0</v>
      </c>
      <c r="N38" s="10">
        <f t="shared" si="9"/>
        <v>0</v>
      </c>
      <c r="O38" s="10">
        <f t="shared" si="10"/>
        <v>0</v>
      </c>
      <c r="P38" s="10">
        <f t="shared" si="11"/>
        <v>1</v>
      </c>
    </row>
    <row r="39" spans="2:16" s="10" customFormat="1" x14ac:dyDescent="0.25">
      <c r="B39" s="34"/>
      <c r="C39" s="35"/>
      <c r="D39" s="55"/>
      <c r="E39" s="55"/>
      <c r="F39" s="28"/>
      <c r="G39" s="30"/>
      <c r="H39" s="31"/>
      <c r="I39" s="32"/>
      <c r="J39" s="33"/>
      <c r="K39" s="24">
        <f t="shared" si="8"/>
        <v>0</v>
      </c>
      <c r="N39" s="10">
        <f t="shared" si="9"/>
        <v>0</v>
      </c>
      <c r="O39" s="10">
        <f t="shared" si="10"/>
        <v>0</v>
      </c>
      <c r="P39" s="10">
        <f t="shared" si="11"/>
        <v>1</v>
      </c>
    </row>
    <row r="40" spans="2:16" s="10" customFormat="1" x14ac:dyDescent="0.25">
      <c r="B40" s="34"/>
      <c r="C40" s="35"/>
      <c r="D40" s="55"/>
      <c r="E40" s="55"/>
      <c r="F40" s="28"/>
      <c r="G40" s="30"/>
      <c r="H40" s="31"/>
      <c r="I40" s="32"/>
      <c r="J40" s="33"/>
      <c r="K40" s="24">
        <f t="shared" si="8"/>
        <v>0</v>
      </c>
      <c r="N40" s="10">
        <f t="shared" si="9"/>
        <v>0</v>
      </c>
      <c r="O40" s="10">
        <f t="shared" si="10"/>
        <v>0</v>
      </c>
      <c r="P40" s="10">
        <f t="shared" si="11"/>
        <v>1</v>
      </c>
    </row>
    <row r="41" spans="2:16" s="10" customFormat="1" x14ac:dyDescent="0.25">
      <c r="B41" s="34"/>
      <c r="C41" s="35"/>
      <c r="D41" s="55"/>
      <c r="E41" s="55"/>
      <c r="F41" s="28"/>
      <c r="G41" s="30"/>
      <c r="H41" s="31"/>
      <c r="I41" s="32"/>
      <c r="J41" s="33"/>
      <c r="K41" s="24">
        <f t="shared" si="8"/>
        <v>0</v>
      </c>
      <c r="N41" s="10">
        <f t="shared" si="9"/>
        <v>0</v>
      </c>
      <c r="O41" s="10">
        <f t="shared" si="10"/>
        <v>0</v>
      </c>
      <c r="P41" s="10">
        <f t="shared" si="11"/>
        <v>1</v>
      </c>
    </row>
    <row r="42" spans="2:16" s="10" customFormat="1" x14ac:dyDescent="0.25">
      <c r="B42" s="56"/>
      <c r="C42" s="57"/>
      <c r="D42" s="55"/>
      <c r="E42" s="55"/>
      <c r="F42" s="28"/>
      <c r="G42" s="60"/>
      <c r="H42" s="59"/>
      <c r="I42" s="58"/>
      <c r="J42" s="61"/>
      <c r="K42" s="24">
        <f t="shared" ref="K42:K54" si="12">IF(AND(G42=I42,COUNTBLANK(G42:J42)=2),P42,O42)</f>
        <v>0</v>
      </c>
      <c r="N42" s="10">
        <f t="shared" ref="N42:N54" si="13">IF(COUNTBLANK(G42:J42)&lt;=2,I42-G42,0)</f>
        <v>0</v>
      </c>
      <c r="O42" s="10">
        <f t="shared" ref="O42:O54" si="14">IF(N42=0,N42,N42+1)</f>
        <v>0</v>
      </c>
      <c r="P42" s="10">
        <f t="shared" ref="P42:P54" si="15">IF(G42=I42,1,)</f>
        <v>1</v>
      </c>
    </row>
    <row r="43" spans="2:16" s="10" customFormat="1" x14ac:dyDescent="0.25">
      <c r="B43" s="56"/>
      <c r="C43" s="57"/>
      <c r="D43" s="55"/>
      <c r="E43" s="55"/>
      <c r="F43" s="28"/>
      <c r="G43" s="60"/>
      <c r="H43" s="59"/>
      <c r="I43" s="58"/>
      <c r="J43" s="61"/>
      <c r="K43" s="24">
        <f t="shared" si="12"/>
        <v>0</v>
      </c>
      <c r="N43" s="10">
        <f t="shared" si="13"/>
        <v>0</v>
      </c>
      <c r="O43" s="10">
        <f t="shared" si="14"/>
        <v>0</v>
      </c>
      <c r="P43" s="10">
        <f t="shared" si="15"/>
        <v>1</v>
      </c>
    </row>
    <row r="44" spans="2:16" s="10" customFormat="1" x14ac:dyDescent="0.25">
      <c r="B44" s="56"/>
      <c r="C44" s="57"/>
      <c r="D44" s="55"/>
      <c r="E44" s="55"/>
      <c r="F44" s="28"/>
      <c r="G44" s="60"/>
      <c r="H44" s="59"/>
      <c r="I44" s="58"/>
      <c r="J44" s="61"/>
      <c r="K44" s="24">
        <f t="shared" si="12"/>
        <v>0</v>
      </c>
      <c r="N44" s="10">
        <f t="shared" si="13"/>
        <v>0</v>
      </c>
      <c r="O44" s="10">
        <f t="shared" si="14"/>
        <v>0</v>
      </c>
      <c r="P44" s="10">
        <f t="shared" si="15"/>
        <v>1</v>
      </c>
    </row>
    <row r="45" spans="2:16" s="10" customFormat="1" x14ac:dyDescent="0.25">
      <c r="B45" s="56"/>
      <c r="C45" s="57"/>
      <c r="D45" s="55"/>
      <c r="E45" s="55"/>
      <c r="F45" s="28"/>
      <c r="G45" s="60"/>
      <c r="H45" s="59"/>
      <c r="I45" s="58"/>
      <c r="J45" s="61"/>
      <c r="K45" s="24">
        <f t="shared" si="12"/>
        <v>0</v>
      </c>
      <c r="N45" s="10">
        <f t="shared" si="13"/>
        <v>0</v>
      </c>
      <c r="O45" s="10">
        <f t="shared" si="14"/>
        <v>0</v>
      </c>
      <c r="P45" s="10">
        <f t="shared" si="15"/>
        <v>1</v>
      </c>
    </row>
    <row r="46" spans="2:16" s="10" customFormat="1" x14ac:dyDescent="0.25">
      <c r="B46" s="56"/>
      <c r="C46" s="57"/>
      <c r="D46" s="55"/>
      <c r="E46" s="55"/>
      <c r="F46" s="28"/>
      <c r="G46" s="60"/>
      <c r="H46" s="59"/>
      <c r="I46" s="58"/>
      <c r="J46" s="61"/>
      <c r="K46" s="24">
        <f t="shared" si="12"/>
        <v>0</v>
      </c>
      <c r="N46" s="10">
        <f t="shared" si="13"/>
        <v>0</v>
      </c>
      <c r="O46" s="10">
        <f t="shared" si="14"/>
        <v>0</v>
      </c>
      <c r="P46" s="10">
        <f t="shared" si="15"/>
        <v>1</v>
      </c>
    </row>
    <row r="47" spans="2:16" s="10" customFormat="1" x14ac:dyDescent="0.25">
      <c r="B47" s="56"/>
      <c r="C47" s="57"/>
      <c r="D47" s="55"/>
      <c r="E47" s="55"/>
      <c r="F47" s="28"/>
      <c r="G47" s="60"/>
      <c r="H47" s="59"/>
      <c r="I47" s="58"/>
      <c r="J47" s="61"/>
      <c r="K47" s="24">
        <f t="shared" si="12"/>
        <v>0</v>
      </c>
      <c r="N47" s="10">
        <f t="shared" si="13"/>
        <v>0</v>
      </c>
      <c r="O47" s="10">
        <f t="shared" si="14"/>
        <v>0</v>
      </c>
      <c r="P47" s="10">
        <f t="shared" si="15"/>
        <v>1</v>
      </c>
    </row>
    <row r="48" spans="2:16" s="10" customFormat="1" x14ac:dyDescent="0.25">
      <c r="B48" s="56"/>
      <c r="C48" s="57"/>
      <c r="D48" s="55"/>
      <c r="E48" s="55"/>
      <c r="F48" s="28"/>
      <c r="G48" s="60"/>
      <c r="H48" s="59"/>
      <c r="I48" s="58"/>
      <c r="J48" s="61"/>
      <c r="K48" s="24">
        <f t="shared" si="12"/>
        <v>0</v>
      </c>
      <c r="N48" s="10">
        <f t="shared" si="13"/>
        <v>0</v>
      </c>
      <c r="O48" s="10">
        <f t="shared" si="14"/>
        <v>0</v>
      </c>
      <c r="P48" s="10">
        <f t="shared" si="15"/>
        <v>1</v>
      </c>
    </row>
    <row r="49" spans="2:16" s="10" customFormat="1" x14ac:dyDescent="0.25">
      <c r="B49" s="56"/>
      <c r="C49" s="57"/>
      <c r="D49" s="55"/>
      <c r="E49" s="55"/>
      <c r="F49" s="28"/>
      <c r="G49" s="60"/>
      <c r="H49" s="59"/>
      <c r="I49" s="58"/>
      <c r="J49" s="61"/>
      <c r="K49" s="24">
        <f t="shared" si="12"/>
        <v>0</v>
      </c>
      <c r="N49" s="10">
        <f t="shared" si="13"/>
        <v>0</v>
      </c>
      <c r="O49" s="10">
        <f t="shared" si="14"/>
        <v>0</v>
      </c>
      <c r="P49" s="10">
        <f t="shared" si="15"/>
        <v>1</v>
      </c>
    </row>
    <row r="50" spans="2:16" s="10" customFormat="1" x14ac:dyDescent="0.25">
      <c r="B50" s="56"/>
      <c r="C50" s="57"/>
      <c r="D50" s="55"/>
      <c r="E50" s="55"/>
      <c r="F50" s="28"/>
      <c r="G50" s="60"/>
      <c r="H50" s="59"/>
      <c r="I50" s="58"/>
      <c r="J50" s="61"/>
      <c r="K50" s="24">
        <f t="shared" si="12"/>
        <v>0</v>
      </c>
      <c r="N50" s="10">
        <f t="shared" si="13"/>
        <v>0</v>
      </c>
      <c r="O50" s="10">
        <f t="shared" si="14"/>
        <v>0</v>
      </c>
      <c r="P50" s="10">
        <f t="shared" si="15"/>
        <v>1</v>
      </c>
    </row>
    <row r="51" spans="2:16" s="10" customFormat="1" x14ac:dyDescent="0.25">
      <c r="B51" s="56"/>
      <c r="C51" s="57"/>
      <c r="D51" s="55"/>
      <c r="E51" s="55"/>
      <c r="F51" s="28"/>
      <c r="G51" s="60"/>
      <c r="H51" s="59"/>
      <c r="I51" s="58"/>
      <c r="J51" s="61"/>
      <c r="K51" s="24">
        <f t="shared" si="12"/>
        <v>0</v>
      </c>
      <c r="N51" s="10">
        <f t="shared" si="13"/>
        <v>0</v>
      </c>
      <c r="O51" s="10">
        <f t="shared" si="14"/>
        <v>0</v>
      </c>
      <c r="P51" s="10">
        <f t="shared" si="15"/>
        <v>1</v>
      </c>
    </row>
    <row r="52" spans="2:16" s="10" customFormat="1" x14ac:dyDescent="0.25">
      <c r="B52" s="56"/>
      <c r="C52" s="57"/>
      <c r="D52" s="55"/>
      <c r="E52" s="55"/>
      <c r="F52" s="28"/>
      <c r="G52" s="60"/>
      <c r="H52" s="59"/>
      <c r="I52" s="58"/>
      <c r="J52" s="61"/>
      <c r="K52" s="24">
        <f t="shared" si="12"/>
        <v>0</v>
      </c>
      <c r="N52" s="10">
        <f t="shared" si="13"/>
        <v>0</v>
      </c>
      <c r="O52" s="10">
        <f t="shared" si="14"/>
        <v>0</v>
      </c>
      <c r="P52" s="10">
        <f t="shared" si="15"/>
        <v>1</v>
      </c>
    </row>
    <row r="53" spans="2:16" s="10" customFormat="1" x14ac:dyDescent="0.25">
      <c r="B53" s="56"/>
      <c r="C53" s="57"/>
      <c r="D53" s="55"/>
      <c r="E53" s="55"/>
      <c r="F53" s="28"/>
      <c r="G53" s="60"/>
      <c r="H53" s="59"/>
      <c r="I53" s="58"/>
      <c r="J53" s="61"/>
      <c r="K53" s="24">
        <f t="shared" si="12"/>
        <v>0</v>
      </c>
      <c r="N53" s="10">
        <f t="shared" si="13"/>
        <v>0</v>
      </c>
      <c r="O53" s="10">
        <f t="shared" si="14"/>
        <v>0</v>
      </c>
      <c r="P53" s="10">
        <f t="shared" si="15"/>
        <v>1</v>
      </c>
    </row>
    <row r="54" spans="2:16" s="10" customFormat="1" ht="15.75" thickBot="1" x14ac:dyDescent="0.3">
      <c r="B54" s="62"/>
      <c r="C54" s="63"/>
      <c r="D54" s="64"/>
      <c r="E54" s="64"/>
      <c r="F54" s="29"/>
      <c r="G54" s="65"/>
      <c r="H54" s="66"/>
      <c r="I54" s="67"/>
      <c r="J54" s="68"/>
      <c r="K54" s="25">
        <f t="shared" si="12"/>
        <v>0</v>
      </c>
      <c r="N54" s="10">
        <f t="shared" si="13"/>
        <v>0</v>
      </c>
      <c r="O54" s="10">
        <f t="shared" si="14"/>
        <v>0</v>
      </c>
      <c r="P54" s="10">
        <f t="shared" si="15"/>
        <v>1</v>
      </c>
    </row>
    <row r="55" spans="2:16" s="10" customFormat="1" ht="16.5" thickTop="1" thickBot="1" x14ac:dyDescent="0.3">
      <c r="B55" s="9"/>
      <c r="C55" s="9"/>
      <c r="D55" s="9"/>
      <c r="E55" s="9"/>
      <c r="F55" s="9"/>
      <c r="G55" s="9"/>
      <c r="H55" s="9"/>
      <c r="I55" s="9"/>
      <c r="J55" s="36" t="str">
        <f>CONCATENATE("TOTAAL (",L55," dagen x €1,50) =")</f>
        <v>TOTAAL (0 dagen x €1,50) =</v>
      </c>
      <c r="K55" s="26">
        <f>SUM(K5:K54)*1.5</f>
        <v>0</v>
      </c>
      <c r="L55" s="37">
        <f>SUM(K5:K54)</f>
        <v>0</v>
      </c>
    </row>
  </sheetData>
  <sheetProtection algorithmName="SHA-512" hashValue="VfBC7tPFi7/welG82J5Z+HDz6iBIhK75lUN1XH8HrCYmoRXAYejy6SwkGmLkpsZIzg+8s8wA3UjHdtS8xlqp9g==" saltValue="0S6T7MXVd8jveGvOTYWqlQ==" spinCount="100000" sheet="1" objects="1" scenarios="1" insertRows="0" selectLockedCells="1"/>
  <mergeCells count="160">
    <mergeCell ref="B4:C4"/>
    <mergeCell ref="D4:E4"/>
    <mergeCell ref="I4:J4"/>
    <mergeCell ref="G4:H4"/>
    <mergeCell ref="B5:C5"/>
    <mergeCell ref="D5:E5"/>
    <mergeCell ref="B6:C6"/>
    <mergeCell ref="D6:E6"/>
    <mergeCell ref="I5:J5"/>
    <mergeCell ref="G5:H5"/>
    <mergeCell ref="G6:H6"/>
    <mergeCell ref="I6:J6"/>
    <mergeCell ref="B11:C11"/>
    <mergeCell ref="D11:E11"/>
    <mergeCell ref="G11:H11"/>
    <mergeCell ref="I11:J11"/>
    <mergeCell ref="B26:C26"/>
    <mergeCell ref="D26:E26"/>
    <mergeCell ref="G7:H7"/>
    <mergeCell ref="I7:J7"/>
    <mergeCell ref="G8:H8"/>
    <mergeCell ref="I8:J8"/>
    <mergeCell ref="B7:C7"/>
    <mergeCell ref="D7:E7"/>
    <mergeCell ref="G9:H9"/>
    <mergeCell ref="I9:J9"/>
    <mergeCell ref="G10:H10"/>
    <mergeCell ref="I10:J10"/>
    <mergeCell ref="B8:C8"/>
    <mergeCell ref="D8:E8"/>
    <mergeCell ref="B9:C9"/>
    <mergeCell ref="D9:E9"/>
    <mergeCell ref="B10:C10"/>
    <mergeCell ref="D10:E10"/>
    <mergeCell ref="B12:C12"/>
    <mergeCell ref="D12:E12"/>
    <mergeCell ref="G12:H12"/>
    <mergeCell ref="I12:J12"/>
    <mergeCell ref="B13:C13"/>
    <mergeCell ref="D13:E13"/>
    <mergeCell ref="G13:H13"/>
    <mergeCell ref="I13:J13"/>
    <mergeCell ref="G26:H26"/>
    <mergeCell ref="I26:J26"/>
    <mergeCell ref="B54:C54"/>
    <mergeCell ref="D54:E54"/>
    <mergeCell ref="G54:H54"/>
    <mergeCell ref="I54:J54"/>
    <mergeCell ref="B53:C53"/>
    <mergeCell ref="D53:E53"/>
    <mergeCell ref="B43:C43"/>
    <mergeCell ref="D43:E43"/>
    <mergeCell ref="B51:C51"/>
    <mergeCell ref="D51:E51"/>
    <mergeCell ref="G51:H51"/>
    <mergeCell ref="I51:J51"/>
    <mergeCell ref="B49:C49"/>
    <mergeCell ref="D49:E49"/>
    <mergeCell ref="G49:H49"/>
    <mergeCell ref="I49:J49"/>
    <mergeCell ref="G53:H53"/>
    <mergeCell ref="I53:J53"/>
    <mergeCell ref="B52:C52"/>
    <mergeCell ref="D52:E52"/>
    <mergeCell ref="G52:H52"/>
    <mergeCell ref="I52:J52"/>
    <mergeCell ref="B48:C48"/>
    <mergeCell ref="D48:E48"/>
    <mergeCell ref="G48:H48"/>
    <mergeCell ref="I48:J48"/>
    <mergeCell ref="B50:C50"/>
    <mergeCell ref="D50:E50"/>
    <mergeCell ref="G50:H50"/>
    <mergeCell ref="I50:J50"/>
    <mergeCell ref="D47:E47"/>
    <mergeCell ref="G43:H43"/>
    <mergeCell ref="I43:J43"/>
    <mergeCell ref="B25:C25"/>
    <mergeCell ref="D25:E25"/>
    <mergeCell ref="G25:H25"/>
    <mergeCell ref="I25:J25"/>
    <mergeCell ref="D45:E45"/>
    <mergeCell ref="G45:H45"/>
    <mergeCell ref="I45:J45"/>
    <mergeCell ref="B44:C44"/>
    <mergeCell ref="D44:E44"/>
    <mergeCell ref="G44:H44"/>
    <mergeCell ref="I44:J44"/>
    <mergeCell ref="B45:C45"/>
    <mergeCell ref="G47:H47"/>
    <mergeCell ref="I47:J47"/>
    <mergeCell ref="B46:C46"/>
    <mergeCell ref="D46:E46"/>
    <mergeCell ref="G46:H46"/>
    <mergeCell ref="I46:J46"/>
    <mergeCell ref="G15:H15"/>
    <mergeCell ref="I15:J15"/>
    <mergeCell ref="B16:C16"/>
    <mergeCell ref="D16:E16"/>
    <mergeCell ref="G16:H16"/>
    <mergeCell ref="I16:J16"/>
    <mergeCell ref="B20:C20"/>
    <mergeCell ref="D20:E20"/>
    <mergeCell ref="G20:H20"/>
    <mergeCell ref="I20:J20"/>
    <mergeCell ref="D39:E39"/>
    <mergeCell ref="D40:E40"/>
    <mergeCell ref="D41:E41"/>
    <mergeCell ref="B42:C42"/>
    <mergeCell ref="D42:E42"/>
    <mergeCell ref="G42:H42"/>
    <mergeCell ref="I42:J42"/>
    <mergeCell ref="B47:C47"/>
    <mergeCell ref="I14:J14"/>
    <mergeCell ref="B23:C23"/>
    <mergeCell ref="D23:E23"/>
    <mergeCell ref="G23:H23"/>
    <mergeCell ref="I23:J23"/>
    <mergeCell ref="B24:C24"/>
    <mergeCell ref="D24:E24"/>
    <mergeCell ref="G24:H24"/>
    <mergeCell ref="I24:J24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15:C15"/>
    <mergeCell ref="D15:E15"/>
    <mergeCell ref="B2:K2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B21:C21"/>
    <mergeCell ref="D21:E21"/>
    <mergeCell ref="G21:H21"/>
    <mergeCell ref="I21:J21"/>
    <mergeCell ref="B22:C22"/>
    <mergeCell ref="D22:E22"/>
    <mergeCell ref="G22:H22"/>
    <mergeCell ref="I22:J22"/>
    <mergeCell ref="B14:C14"/>
    <mergeCell ref="D14:E14"/>
    <mergeCell ref="G14:H14"/>
  </mergeCells>
  <conditionalFormatting sqref="K5:K54">
    <cfRule type="cellIs" dxfId="1" priority="1" operator="lessThan">
      <formula>0</formula>
    </cfRule>
  </conditionalFormatting>
  <conditionalFormatting sqref="I5:I54 J5">
    <cfRule type="expression" dxfId="0" priority="2">
      <formula>AND(G5&gt;0,I5=0)</formula>
    </cfRule>
  </conditionalFormatting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8"/>
  <sheetViews>
    <sheetView workbookViewId="0">
      <selection sqref="A1:B1048576"/>
    </sheetView>
  </sheetViews>
  <sheetFormatPr defaultColWidth="98.7109375" defaultRowHeight="15" x14ac:dyDescent="0.25"/>
  <cols>
    <col min="1" max="1" width="5" style="3" bestFit="1" customWidth="1"/>
    <col min="2" max="2" width="44.140625" bestFit="1" customWidth="1"/>
  </cols>
  <sheetData>
    <row r="1" spans="1:2" ht="15.75" thickBot="1" x14ac:dyDescent="0.3">
      <c r="A1" s="47" t="s">
        <v>291</v>
      </c>
      <c r="B1" s="48" t="s">
        <v>7</v>
      </c>
    </row>
    <row r="2" spans="1:2" ht="15.75" thickTop="1" x14ac:dyDescent="0.25">
      <c r="A2" s="45">
        <v>1000</v>
      </c>
      <c r="B2" s="46" t="s">
        <v>119</v>
      </c>
    </row>
    <row r="3" spans="1:2" x14ac:dyDescent="0.25">
      <c r="A3" s="2">
        <v>1005</v>
      </c>
      <c r="B3" s="1" t="s">
        <v>8</v>
      </c>
    </row>
    <row r="4" spans="1:2" x14ac:dyDescent="0.25">
      <c r="A4" s="2">
        <v>1007</v>
      </c>
      <c r="B4" s="1" t="s">
        <v>120</v>
      </c>
    </row>
    <row r="5" spans="1:2" x14ac:dyDescent="0.25">
      <c r="A5" s="2">
        <v>1010</v>
      </c>
      <c r="B5" s="1" t="s">
        <v>121</v>
      </c>
    </row>
    <row r="6" spans="1:2" x14ac:dyDescent="0.25">
      <c r="A6" s="2">
        <v>1011</v>
      </c>
      <c r="B6" s="1" t="s">
        <v>122</v>
      </c>
    </row>
    <row r="7" spans="1:2" x14ac:dyDescent="0.25">
      <c r="A7" s="2">
        <v>1012</v>
      </c>
      <c r="B7" s="1" t="s">
        <v>123</v>
      </c>
    </row>
    <row r="8" spans="1:2" x14ac:dyDescent="0.25">
      <c r="A8" s="2">
        <v>1013</v>
      </c>
      <c r="B8" s="1" t="s">
        <v>9</v>
      </c>
    </row>
    <row r="9" spans="1:2" x14ac:dyDescent="0.25">
      <c r="A9" s="2">
        <v>1015</v>
      </c>
      <c r="B9" s="1" t="s">
        <v>10</v>
      </c>
    </row>
    <row r="10" spans="1:2" x14ac:dyDescent="0.25">
      <c r="A10" s="2">
        <v>1018</v>
      </c>
      <c r="B10" s="1" t="s">
        <v>116</v>
      </c>
    </row>
    <row r="11" spans="1:2" x14ac:dyDescent="0.25">
      <c r="A11" s="2">
        <v>1021</v>
      </c>
      <c r="B11" s="1" t="s">
        <v>11</v>
      </c>
    </row>
    <row r="12" spans="1:2" x14ac:dyDescent="0.25">
      <c r="A12" s="2">
        <v>1022</v>
      </c>
      <c r="B12" s="1" t="s">
        <v>12</v>
      </c>
    </row>
    <row r="13" spans="1:2" x14ac:dyDescent="0.25">
      <c r="A13" s="2">
        <v>1023</v>
      </c>
      <c r="B13" s="1" t="s">
        <v>124</v>
      </c>
    </row>
    <row r="14" spans="1:2" x14ac:dyDescent="0.25">
      <c r="A14" s="2">
        <v>1024</v>
      </c>
      <c r="B14" s="1" t="s">
        <v>125</v>
      </c>
    </row>
    <row r="15" spans="1:2" x14ac:dyDescent="0.25">
      <c r="A15" s="2">
        <v>1025</v>
      </c>
      <c r="B15" s="1" t="s">
        <v>126</v>
      </c>
    </row>
    <row r="16" spans="1:2" x14ac:dyDescent="0.25">
      <c r="A16" s="2">
        <v>1026</v>
      </c>
      <c r="B16" s="1" t="s">
        <v>13</v>
      </c>
    </row>
    <row r="17" spans="1:2" x14ac:dyDescent="0.25">
      <c r="A17" s="2">
        <v>1027</v>
      </c>
      <c r="B17" s="1" t="s">
        <v>127</v>
      </c>
    </row>
    <row r="18" spans="1:2" x14ac:dyDescent="0.25">
      <c r="A18" s="2">
        <v>1028</v>
      </c>
      <c r="B18" s="1" t="s">
        <v>128</v>
      </c>
    </row>
    <row r="19" spans="1:2" x14ac:dyDescent="0.25">
      <c r="A19" s="2">
        <v>1029</v>
      </c>
      <c r="B19" s="1" t="s">
        <v>129</v>
      </c>
    </row>
    <row r="20" spans="1:2" x14ac:dyDescent="0.25">
      <c r="A20" s="2">
        <v>1030</v>
      </c>
      <c r="B20" s="1" t="s">
        <v>130</v>
      </c>
    </row>
    <row r="21" spans="1:2" x14ac:dyDescent="0.25">
      <c r="A21" s="2">
        <v>1032</v>
      </c>
      <c r="B21" s="1" t="s">
        <v>131</v>
      </c>
    </row>
    <row r="22" spans="1:2" x14ac:dyDescent="0.25">
      <c r="A22" s="2">
        <v>1034</v>
      </c>
      <c r="B22" s="1" t="s">
        <v>132</v>
      </c>
    </row>
    <row r="23" spans="1:2" x14ac:dyDescent="0.25">
      <c r="A23" s="2">
        <v>1035</v>
      </c>
      <c r="B23" s="1" t="s">
        <v>117</v>
      </c>
    </row>
    <row r="24" spans="1:2" x14ac:dyDescent="0.25">
      <c r="A24" s="2">
        <v>1036</v>
      </c>
      <c r="B24" s="1" t="s">
        <v>274</v>
      </c>
    </row>
    <row r="25" spans="1:2" x14ac:dyDescent="0.25">
      <c r="A25" s="2">
        <v>1037</v>
      </c>
      <c r="B25" s="1" t="s">
        <v>133</v>
      </c>
    </row>
    <row r="26" spans="1:2" x14ac:dyDescent="0.25">
      <c r="A26" s="2">
        <v>1043</v>
      </c>
      <c r="B26" s="1" t="s">
        <v>134</v>
      </c>
    </row>
    <row r="27" spans="1:2" x14ac:dyDescent="0.25">
      <c r="A27" s="2">
        <v>1045</v>
      </c>
      <c r="B27" s="1" t="s">
        <v>14</v>
      </c>
    </row>
    <row r="28" spans="1:2" x14ac:dyDescent="0.25">
      <c r="A28" s="2">
        <v>1048</v>
      </c>
      <c r="B28" s="1" t="s">
        <v>135</v>
      </c>
    </row>
    <row r="29" spans="1:2" x14ac:dyDescent="0.25">
      <c r="A29" s="2">
        <v>1051</v>
      </c>
      <c r="B29" s="1" t="s">
        <v>136</v>
      </c>
    </row>
    <row r="30" spans="1:2" x14ac:dyDescent="0.25">
      <c r="A30" s="2">
        <v>1052</v>
      </c>
      <c r="B30" s="1" t="s">
        <v>137</v>
      </c>
    </row>
    <row r="31" spans="1:2" x14ac:dyDescent="0.25">
      <c r="A31" s="2">
        <v>1053</v>
      </c>
      <c r="B31" s="1" t="s">
        <v>15</v>
      </c>
    </row>
    <row r="32" spans="1:2" x14ac:dyDescent="0.25">
      <c r="A32" s="2">
        <v>1055</v>
      </c>
      <c r="B32" s="1" t="s">
        <v>138</v>
      </c>
    </row>
    <row r="33" spans="1:2" x14ac:dyDescent="0.25">
      <c r="A33" s="2">
        <v>1057</v>
      </c>
      <c r="B33" s="1" t="s">
        <v>139</v>
      </c>
    </row>
    <row r="34" spans="1:2" x14ac:dyDescent="0.25">
      <c r="A34" s="2">
        <v>1064</v>
      </c>
      <c r="B34" s="1" t="s">
        <v>275</v>
      </c>
    </row>
    <row r="35" spans="1:2" x14ac:dyDescent="0.25">
      <c r="A35" s="2">
        <v>1065</v>
      </c>
      <c r="B35" s="1" t="s">
        <v>16</v>
      </c>
    </row>
    <row r="36" spans="1:2" x14ac:dyDescent="0.25">
      <c r="A36" s="2">
        <v>1066</v>
      </c>
      <c r="B36" s="1" t="s">
        <v>292</v>
      </c>
    </row>
    <row r="37" spans="1:2" x14ac:dyDescent="0.25">
      <c r="A37" s="2">
        <v>1067</v>
      </c>
      <c r="B37" s="1" t="s">
        <v>140</v>
      </c>
    </row>
    <row r="38" spans="1:2" x14ac:dyDescent="0.25">
      <c r="A38" s="2">
        <v>2000</v>
      </c>
      <c r="B38" s="1" t="s">
        <v>141</v>
      </c>
    </row>
    <row r="39" spans="1:2" x14ac:dyDescent="0.25">
      <c r="A39" s="2">
        <v>2001</v>
      </c>
      <c r="B39" s="1" t="s">
        <v>17</v>
      </c>
    </row>
    <row r="40" spans="1:2" x14ac:dyDescent="0.25">
      <c r="A40" s="2">
        <v>2002</v>
      </c>
      <c r="B40" s="1" t="s">
        <v>142</v>
      </c>
    </row>
    <row r="41" spans="1:2" x14ac:dyDescent="0.25">
      <c r="A41" s="2">
        <v>2003</v>
      </c>
      <c r="B41" s="1" t="s">
        <v>18</v>
      </c>
    </row>
    <row r="42" spans="1:2" x14ac:dyDescent="0.25">
      <c r="A42" s="2">
        <v>2004</v>
      </c>
      <c r="B42" s="1" t="s">
        <v>143</v>
      </c>
    </row>
    <row r="43" spans="1:2" x14ac:dyDescent="0.25">
      <c r="A43" s="2">
        <v>2006</v>
      </c>
      <c r="B43" s="1" t="s">
        <v>144</v>
      </c>
    </row>
    <row r="44" spans="1:2" x14ac:dyDescent="0.25">
      <c r="A44" s="2">
        <v>2008</v>
      </c>
      <c r="B44" s="1" t="s">
        <v>145</v>
      </c>
    </row>
    <row r="45" spans="1:2" x14ac:dyDescent="0.25">
      <c r="A45" s="2">
        <v>2010</v>
      </c>
      <c r="B45" s="1" t="s">
        <v>146</v>
      </c>
    </row>
    <row r="46" spans="1:2" x14ac:dyDescent="0.25">
      <c r="A46" s="2">
        <v>2011</v>
      </c>
      <c r="B46" s="1" t="s">
        <v>147</v>
      </c>
    </row>
    <row r="47" spans="1:2" x14ac:dyDescent="0.25">
      <c r="A47" s="2">
        <v>2014</v>
      </c>
      <c r="B47" s="1" t="s">
        <v>148</v>
      </c>
    </row>
    <row r="48" spans="1:2" x14ac:dyDescent="0.25">
      <c r="A48" s="2">
        <v>2016</v>
      </c>
      <c r="B48" s="1" t="s">
        <v>19</v>
      </c>
    </row>
    <row r="49" spans="1:2" x14ac:dyDescent="0.25">
      <c r="A49" s="2">
        <v>2020</v>
      </c>
      <c r="B49" s="1" t="s">
        <v>20</v>
      </c>
    </row>
    <row r="50" spans="1:2" x14ac:dyDescent="0.25">
      <c r="A50" s="2">
        <v>2021</v>
      </c>
      <c r="B50" s="1" t="s">
        <v>149</v>
      </c>
    </row>
    <row r="51" spans="1:2" x14ac:dyDescent="0.25">
      <c r="A51" s="2">
        <v>2022</v>
      </c>
      <c r="B51" s="1" t="s">
        <v>150</v>
      </c>
    </row>
    <row r="52" spans="1:2" x14ac:dyDescent="0.25">
      <c r="A52" s="2">
        <v>2023</v>
      </c>
      <c r="B52" s="1" t="s">
        <v>151</v>
      </c>
    </row>
    <row r="53" spans="1:2" x14ac:dyDescent="0.25">
      <c r="A53" s="2">
        <v>2030</v>
      </c>
      <c r="B53" s="1" t="s">
        <v>21</v>
      </c>
    </row>
    <row r="54" spans="1:2" x14ac:dyDescent="0.25">
      <c r="A54" s="2">
        <v>3000</v>
      </c>
      <c r="B54" s="1" t="s">
        <v>152</v>
      </c>
    </row>
    <row r="55" spans="1:2" x14ac:dyDescent="0.25">
      <c r="A55" s="2">
        <v>3002</v>
      </c>
      <c r="B55" s="1" t="s">
        <v>153</v>
      </c>
    </row>
    <row r="56" spans="1:2" x14ac:dyDescent="0.25">
      <c r="A56" s="2">
        <v>3005</v>
      </c>
      <c r="B56" s="1" t="s">
        <v>154</v>
      </c>
    </row>
    <row r="57" spans="1:2" x14ac:dyDescent="0.25">
      <c r="A57" s="2">
        <v>3006</v>
      </c>
      <c r="B57" s="1" t="s">
        <v>155</v>
      </c>
    </row>
    <row r="58" spans="1:2" x14ac:dyDescent="0.25">
      <c r="A58" s="2">
        <v>3007</v>
      </c>
      <c r="B58" s="1" t="s">
        <v>156</v>
      </c>
    </row>
    <row r="59" spans="1:2" x14ac:dyDescent="0.25">
      <c r="A59" s="2">
        <v>3009</v>
      </c>
      <c r="B59" s="1" t="s">
        <v>22</v>
      </c>
    </row>
    <row r="60" spans="1:2" x14ac:dyDescent="0.25">
      <c r="A60" s="2">
        <v>3010</v>
      </c>
      <c r="B60" s="1" t="s">
        <v>157</v>
      </c>
    </row>
    <row r="61" spans="1:2" x14ac:dyDescent="0.25">
      <c r="A61" s="2">
        <v>3011</v>
      </c>
      <c r="B61" s="1" t="s">
        <v>293</v>
      </c>
    </row>
    <row r="62" spans="1:2" x14ac:dyDescent="0.25">
      <c r="A62" s="2">
        <v>3012</v>
      </c>
      <c r="B62" s="1" t="s">
        <v>158</v>
      </c>
    </row>
    <row r="63" spans="1:2" x14ac:dyDescent="0.25">
      <c r="A63" s="2">
        <v>3014</v>
      </c>
      <c r="B63" s="1" t="s">
        <v>159</v>
      </c>
    </row>
    <row r="64" spans="1:2" x14ac:dyDescent="0.25">
      <c r="A64" s="2">
        <v>3015</v>
      </c>
      <c r="B64" s="1" t="s">
        <v>160</v>
      </c>
    </row>
    <row r="65" spans="1:2" x14ac:dyDescent="0.25">
      <c r="A65" s="2">
        <v>3017</v>
      </c>
      <c r="B65" s="1" t="s">
        <v>161</v>
      </c>
    </row>
    <row r="66" spans="1:2" x14ac:dyDescent="0.25">
      <c r="A66" s="2">
        <v>3018</v>
      </c>
      <c r="B66" s="1" t="s">
        <v>162</v>
      </c>
    </row>
    <row r="67" spans="1:2" x14ac:dyDescent="0.25">
      <c r="A67" s="2">
        <v>3019</v>
      </c>
      <c r="B67" s="1" t="s">
        <v>163</v>
      </c>
    </row>
    <row r="68" spans="1:2" x14ac:dyDescent="0.25">
      <c r="A68" s="2">
        <v>3023</v>
      </c>
      <c r="B68" s="1" t="s">
        <v>164</v>
      </c>
    </row>
    <row r="69" spans="1:2" x14ac:dyDescent="0.25">
      <c r="A69" s="2">
        <v>3024</v>
      </c>
      <c r="B69" s="1" t="s">
        <v>165</v>
      </c>
    </row>
    <row r="70" spans="1:2" x14ac:dyDescent="0.25">
      <c r="A70" s="2">
        <v>3026</v>
      </c>
      <c r="B70" s="1" t="s">
        <v>166</v>
      </c>
    </row>
    <row r="71" spans="1:2" x14ac:dyDescent="0.25">
      <c r="A71" s="2">
        <v>3028</v>
      </c>
      <c r="B71" s="1" t="s">
        <v>23</v>
      </c>
    </row>
    <row r="72" spans="1:2" x14ac:dyDescent="0.25">
      <c r="A72" s="2">
        <v>3029</v>
      </c>
      <c r="B72" s="1" t="s">
        <v>167</v>
      </c>
    </row>
    <row r="73" spans="1:2" x14ac:dyDescent="0.25">
      <c r="A73" s="2">
        <v>3030</v>
      </c>
      <c r="B73" s="1" t="s">
        <v>168</v>
      </c>
    </row>
    <row r="74" spans="1:2" x14ac:dyDescent="0.25">
      <c r="A74" s="2">
        <v>3031</v>
      </c>
      <c r="B74" s="1" t="s">
        <v>276</v>
      </c>
    </row>
    <row r="75" spans="1:2" x14ac:dyDescent="0.25">
      <c r="A75" s="2">
        <v>3032</v>
      </c>
      <c r="B75" s="1" t="s">
        <v>169</v>
      </c>
    </row>
    <row r="76" spans="1:2" x14ac:dyDescent="0.25">
      <c r="A76" s="2">
        <v>3033</v>
      </c>
      <c r="B76" s="1" t="s">
        <v>170</v>
      </c>
    </row>
    <row r="77" spans="1:2" x14ac:dyDescent="0.25">
      <c r="A77" s="2">
        <v>3034</v>
      </c>
      <c r="B77" s="1" t="s">
        <v>24</v>
      </c>
    </row>
    <row r="78" spans="1:2" x14ac:dyDescent="0.25">
      <c r="A78" s="2">
        <v>3035</v>
      </c>
      <c r="B78" s="1" t="s">
        <v>171</v>
      </c>
    </row>
    <row r="79" spans="1:2" x14ac:dyDescent="0.25">
      <c r="A79" s="2">
        <v>3036</v>
      </c>
      <c r="B79" s="1" t="s">
        <v>25</v>
      </c>
    </row>
    <row r="80" spans="1:2" x14ac:dyDescent="0.25">
      <c r="A80" s="2">
        <v>3037</v>
      </c>
      <c r="B80" s="1" t="s">
        <v>277</v>
      </c>
    </row>
    <row r="81" spans="1:2" x14ac:dyDescent="0.25">
      <c r="A81" s="2">
        <v>3039</v>
      </c>
      <c r="B81" s="1" t="s">
        <v>26</v>
      </c>
    </row>
    <row r="82" spans="1:2" x14ac:dyDescent="0.25">
      <c r="A82" s="2">
        <v>3040</v>
      </c>
      <c r="B82" s="1" t="s">
        <v>172</v>
      </c>
    </row>
    <row r="83" spans="1:2" x14ac:dyDescent="0.25">
      <c r="A83" s="2">
        <v>3041</v>
      </c>
      <c r="B83" s="1" t="s">
        <v>173</v>
      </c>
    </row>
    <row r="84" spans="1:2" x14ac:dyDescent="0.25">
      <c r="A84" s="2">
        <v>3042</v>
      </c>
      <c r="B84" s="1" t="s">
        <v>174</v>
      </c>
    </row>
    <row r="85" spans="1:2" x14ac:dyDescent="0.25">
      <c r="A85" s="2">
        <v>3045</v>
      </c>
      <c r="B85" s="1" t="s">
        <v>175</v>
      </c>
    </row>
    <row r="86" spans="1:2" x14ac:dyDescent="0.25">
      <c r="A86" s="2">
        <v>3046</v>
      </c>
      <c r="B86" s="1" t="s">
        <v>176</v>
      </c>
    </row>
    <row r="87" spans="1:2" x14ac:dyDescent="0.25">
      <c r="A87" s="2">
        <v>3047</v>
      </c>
      <c r="B87" s="1" t="s">
        <v>278</v>
      </c>
    </row>
    <row r="88" spans="1:2" x14ac:dyDescent="0.25">
      <c r="A88" s="2">
        <v>3050</v>
      </c>
      <c r="B88" s="1" t="s">
        <v>177</v>
      </c>
    </row>
    <row r="89" spans="1:2" x14ac:dyDescent="0.25">
      <c r="A89" s="2">
        <v>3051</v>
      </c>
      <c r="B89" s="1" t="s">
        <v>178</v>
      </c>
    </row>
    <row r="90" spans="1:2" x14ac:dyDescent="0.25">
      <c r="A90" s="2">
        <v>3052</v>
      </c>
      <c r="B90" s="1" t="s">
        <v>179</v>
      </c>
    </row>
    <row r="91" spans="1:2" x14ac:dyDescent="0.25">
      <c r="A91" s="2">
        <v>3055</v>
      </c>
      <c r="B91" s="1" t="s">
        <v>180</v>
      </c>
    </row>
    <row r="92" spans="1:2" x14ac:dyDescent="0.25">
      <c r="A92" s="2">
        <v>3057</v>
      </c>
      <c r="B92" s="1" t="s">
        <v>181</v>
      </c>
    </row>
    <row r="93" spans="1:2" x14ac:dyDescent="0.25">
      <c r="A93" s="2">
        <v>3059</v>
      </c>
      <c r="B93" s="1" t="s">
        <v>27</v>
      </c>
    </row>
    <row r="94" spans="1:2" x14ac:dyDescent="0.25">
      <c r="A94" s="2">
        <v>3060</v>
      </c>
      <c r="B94" s="1" t="s">
        <v>182</v>
      </c>
    </row>
    <row r="95" spans="1:2" x14ac:dyDescent="0.25">
      <c r="A95" s="2">
        <v>3061</v>
      </c>
      <c r="B95" s="1" t="s">
        <v>28</v>
      </c>
    </row>
    <row r="96" spans="1:2" x14ac:dyDescent="0.25">
      <c r="A96" s="2">
        <v>3062</v>
      </c>
      <c r="B96" s="1" t="s">
        <v>183</v>
      </c>
    </row>
    <row r="97" spans="1:2" x14ac:dyDescent="0.25">
      <c r="A97" s="2">
        <v>3063</v>
      </c>
      <c r="B97" s="1" t="s">
        <v>30</v>
      </c>
    </row>
    <row r="98" spans="1:2" x14ac:dyDescent="0.25">
      <c r="A98" s="2">
        <v>3064</v>
      </c>
      <c r="B98" s="1" t="s">
        <v>29</v>
      </c>
    </row>
    <row r="99" spans="1:2" x14ac:dyDescent="0.25">
      <c r="A99" s="2">
        <v>3065</v>
      </c>
      <c r="B99" s="1" t="s">
        <v>184</v>
      </c>
    </row>
    <row r="100" spans="1:2" x14ac:dyDescent="0.25">
      <c r="A100" s="2">
        <v>3066</v>
      </c>
      <c r="B100" s="1" t="s">
        <v>185</v>
      </c>
    </row>
    <row r="101" spans="1:2" x14ac:dyDescent="0.25">
      <c r="A101" s="2">
        <v>3068</v>
      </c>
      <c r="B101" s="1" t="s">
        <v>186</v>
      </c>
    </row>
    <row r="102" spans="1:2" x14ac:dyDescent="0.25">
      <c r="A102" s="2">
        <v>3069</v>
      </c>
      <c r="B102" s="1" t="s">
        <v>187</v>
      </c>
    </row>
    <row r="103" spans="1:2" x14ac:dyDescent="0.25">
      <c r="A103" s="2">
        <v>3070</v>
      </c>
      <c r="B103" s="1" t="s">
        <v>188</v>
      </c>
    </row>
    <row r="104" spans="1:2" x14ac:dyDescent="0.25">
      <c r="A104" s="2">
        <v>3072</v>
      </c>
      <c r="B104" s="1" t="s">
        <v>294</v>
      </c>
    </row>
    <row r="105" spans="1:2" x14ac:dyDescent="0.25">
      <c r="A105" s="2">
        <v>3075</v>
      </c>
      <c r="B105" s="1" t="s">
        <v>30</v>
      </c>
    </row>
    <row r="106" spans="1:2" x14ac:dyDescent="0.25">
      <c r="A106" s="2">
        <v>3077</v>
      </c>
      <c r="B106" s="1" t="s">
        <v>189</v>
      </c>
    </row>
    <row r="107" spans="1:2" x14ac:dyDescent="0.25">
      <c r="A107" s="2">
        <v>3083</v>
      </c>
      <c r="B107" s="1" t="s">
        <v>190</v>
      </c>
    </row>
    <row r="108" spans="1:2" x14ac:dyDescent="0.25">
      <c r="A108" s="2">
        <v>3085</v>
      </c>
      <c r="B108" s="1" t="s">
        <v>191</v>
      </c>
    </row>
    <row r="109" spans="1:2" x14ac:dyDescent="0.25">
      <c r="A109" s="2">
        <v>3088</v>
      </c>
      <c r="B109" s="1" t="s">
        <v>279</v>
      </c>
    </row>
    <row r="110" spans="1:2" x14ac:dyDescent="0.25">
      <c r="A110" s="2">
        <v>5000</v>
      </c>
      <c r="B110" s="1" t="s">
        <v>192</v>
      </c>
    </row>
    <row r="111" spans="1:2" x14ac:dyDescent="0.25">
      <c r="A111" s="2">
        <v>5002</v>
      </c>
      <c r="B111" s="1" t="s">
        <v>193</v>
      </c>
    </row>
    <row r="112" spans="1:2" x14ac:dyDescent="0.25">
      <c r="A112" s="2">
        <v>5004</v>
      </c>
      <c r="B112" s="1" t="s">
        <v>31</v>
      </c>
    </row>
    <row r="113" spans="1:2" x14ac:dyDescent="0.25">
      <c r="A113" s="2">
        <v>5006</v>
      </c>
      <c r="B113" s="1" t="s">
        <v>194</v>
      </c>
    </row>
    <row r="114" spans="1:2" x14ac:dyDescent="0.25">
      <c r="A114" s="2">
        <v>5007</v>
      </c>
      <c r="B114" s="1" t="s">
        <v>32</v>
      </c>
    </row>
    <row r="115" spans="1:2" x14ac:dyDescent="0.25">
      <c r="A115" s="2">
        <v>5008</v>
      </c>
      <c r="B115" s="1" t="s">
        <v>195</v>
      </c>
    </row>
    <row r="116" spans="1:2" x14ac:dyDescent="0.25">
      <c r="A116" s="2">
        <v>5102</v>
      </c>
      <c r="B116" s="1" t="s">
        <v>280</v>
      </c>
    </row>
    <row r="117" spans="1:2" x14ac:dyDescent="0.25">
      <c r="A117" s="2">
        <v>5104</v>
      </c>
      <c r="B117" s="1" t="s">
        <v>196</v>
      </c>
    </row>
    <row r="118" spans="1:2" x14ac:dyDescent="0.25">
      <c r="A118" s="2">
        <v>5105</v>
      </c>
      <c r="B118" s="1" t="s">
        <v>33</v>
      </c>
    </row>
    <row r="119" spans="1:2" x14ac:dyDescent="0.25">
      <c r="A119" s="2">
        <v>5106</v>
      </c>
      <c r="B119" s="1" t="s">
        <v>197</v>
      </c>
    </row>
    <row r="120" spans="1:2" x14ac:dyDescent="0.25">
      <c r="A120" s="2">
        <v>5107</v>
      </c>
      <c r="B120" s="1" t="s">
        <v>34</v>
      </c>
    </row>
    <row r="121" spans="1:2" x14ac:dyDescent="0.25">
      <c r="A121" s="2">
        <v>5108</v>
      </c>
      <c r="B121" s="1" t="s">
        <v>198</v>
      </c>
    </row>
    <row r="122" spans="1:2" x14ac:dyDescent="0.25">
      <c r="A122" s="2">
        <v>5110</v>
      </c>
      <c r="B122" s="1" t="s">
        <v>199</v>
      </c>
    </row>
    <row r="123" spans="1:2" x14ac:dyDescent="0.25">
      <c r="A123" s="2">
        <v>5204</v>
      </c>
      <c r="B123" s="1" t="s">
        <v>200</v>
      </c>
    </row>
    <row r="124" spans="1:2" x14ac:dyDescent="0.25">
      <c r="A124" s="2">
        <v>5205</v>
      </c>
      <c r="B124" s="1" t="s">
        <v>201</v>
      </c>
    </row>
    <row r="125" spans="1:2" x14ac:dyDescent="0.25">
      <c r="A125" s="2">
        <v>5206</v>
      </c>
      <c r="B125" s="1" t="s">
        <v>202</v>
      </c>
    </row>
    <row r="126" spans="1:2" x14ac:dyDescent="0.25">
      <c r="A126" s="2">
        <v>5207</v>
      </c>
      <c r="B126" s="1" t="s">
        <v>295</v>
      </c>
    </row>
    <row r="127" spans="1:2" x14ac:dyDescent="0.25">
      <c r="A127" s="2">
        <v>5208</v>
      </c>
      <c r="B127" s="1" t="s">
        <v>203</v>
      </c>
    </row>
    <row r="128" spans="1:2" x14ac:dyDescent="0.25">
      <c r="A128" s="2">
        <v>5210</v>
      </c>
      <c r="B128" s="1" t="s">
        <v>204</v>
      </c>
    </row>
    <row r="129" spans="1:2" x14ac:dyDescent="0.25">
      <c r="A129" s="2">
        <v>5214</v>
      </c>
      <c r="B129" s="1" t="s">
        <v>205</v>
      </c>
    </row>
    <row r="130" spans="1:2" x14ac:dyDescent="0.25">
      <c r="A130" s="2">
        <v>5301</v>
      </c>
      <c r="B130" s="1" t="s">
        <v>35</v>
      </c>
    </row>
    <row r="131" spans="1:2" x14ac:dyDescent="0.25">
      <c r="A131" s="2">
        <v>5302</v>
      </c>
      <c r="B131" s="1" t="s">
        <v>36</v>
      </c>
    </row>
    <row r="132" spans="1:2" x14ac:dyDescent="0.25">
      <c r="A132" s="2">
        <v>5307</v>
      </c>
      <c r="B132" s="1" t="s">
        <v>296</v>
      </c>
    </row>
    <row r="133" spans="1:2" x14ac:dyDescent="0.25">
      <c r="A133" s="2">
        <v>5308</v>
      </c>
      <c r="B133" s="1" t="s">
        <v>206</v>
      </c>
    </row>
    <row r="134" spans="1:2" x14ac:dyDescent="0.25">
      <c r="A134" s="2">
        <v>5309</v>
      </c>
      <c r="B134" s="1" t="s">
        <v>37</v>
      </c>
    </row>
    <row r="135" spans="1:2" x14ac:dyDescent="0.25">
      <c r="A135" s="2">
        <v>5310</v>
      </c>
      <c r="B135" s="1" t="s">
        <v>281</v>
      </c>
    </row>
    <row r="136" spans="1:2" x14ac:dyDescent="0.25">
      <c r="A136" s="2">
        <v>5311</v>
      </c>
      <c r="B136" s="1" t="s">
        <v>207</v>
      </c>
    </row>
    <row r="137" spans="1:2" x14ac:dyDescent="0.25">
      <c r="A137" s="2">
        <v>5312</v>
      </c>
      <c r="B137" s="1" t="s">
        <v>38</v>
      </c>
    </row>
    <row r="138" spans="1:2" x14ac:dyDescent="0.25">
      <c r="A138" s="2">
        <v>5313</v>
      </c>
      <c r="B138" s="1" t="s">
        <v>282</v>
      </c>
    </row>
    <row r="139" spans="1:2" x14ac:dyDescent="0.25">
      <c r="A139" s="2">
        <v>5315</v>
      </c>
      <c r="B139" s="1" t="s">
        <v>283</v>
      </c>
    </row>
    <row r="140" spans="1:2" x14ac:dyDescent="0.25">
      <c r="A140" s="2">
        <v>5401</v>
      </c>
      <c r="B140" s="1" t="s">
        <v>39</v>
      </c>
    </row>
    <row r="141" spans="1:2" x14ac:dyDescent="0.25">
      <c r="A141" s="2">
        <v>5402</v>
      </c>
      <c r="B141" s="1" t="s">
        <v>208</v>
      </c>
    </row>
    <row r="142" spans="1:2" x14ac:dyDescent="0.25">
      <c r="A142" s="2">
        <v>5403</v>
      </c>
      <c r="B142" s="1" t="s">
        <v>297</v>
      </c>
    </row>
    <row r="143" spans="1:2" x14ac:dyDescent="0.25">
      <c r="A143" s="2">
        <v>5404</v>
      </c>
      <c r="B143" s="1" t="s">
        <v>209</v>
      </c>
    </row>
    <row r="144" spans="1:2" x14ac:dyDescent="0.25">
      <c r="A144" s="2">
        <v>5405</v>
      </c>
      <c r="B144" s="1" t="s">
        <v>210</v>
      </c>
    </row>
    <row r="145" spans="1:2" x14ac:dyDescent="0.25">
      <c r="A145" s="2">
        <v>5406</v>
      </c>
      <c r="B145" s="1" t="s">
        <v>211</v>
      </c>
    </row>
    <row r="146" spans="1:2" x14ac:dyDescent="0.25">
      <c r="A146" s="2">
        <v>5407</v>
      </c>
      <c r="B146" s="1" t="s">
        <v>212</v>
      </c>
    </row>
    <row r="147" spans="1:2" x14ac:dyDescent="0.25">
      <c r="A147" s="2">
        <v>5408</v>
      </c>
      <c r="B147" s="1" t="s">
        <v>40</v>
      </c>
    </row>
    <row r="148" spans="1:2" x14ac:dyDescent="0.25">
      <c r="A148" s="2">
        <v>5409</v>
      </c>
      <c r="B148" s="1" t="s">
        <v>213</v>
      </c>
    </row>
    <row r="149" spans="1:2" x14ac:dyDescent="0.25">
      <c r="A149" s="2">
        <v>5410</v>
      </c>
      <c r="B149" s="1" t="s">
        <v>214</v>
      </c>
    </row>
    <row r="150" spans="1:2" x14ac:dyDescent="0.25">
      <c r="A150" s="2">
        <v>5411</v>
      </c>
      <c r="B150" s="1" t="s">
        <v>215</v>
      </c>
    </row>
    <row r="151" spans="1:2" x14ac:dyDescent="0.25">
      <c r="A151" s="2">
        <v>5501</v>
      </c>
      <c r="B151" s="1" t="s">
        <v>216</v>
      </c>
    </row>
    <row r="152" spans="1:2" x14ac:dyDescent="0.25">
      <c r="A152" s="2">
        <v>5503</v>
      </c>
      <c r="B152" s="1" t="s">
        <v>217</v>
      </c>
    </row>
    <row r="153" spans="1:2" x14ac:dyDescent="0.25">
      <c r="A153" s="2">
        <v>5505</v>
      </c>
      <c r="B153" s="1" t="s">
        <v>218</v>
      </c>
    </row>
    <row r="154" spans="1:2" x14ac:dyDescent="0.25">
      <c r="A154" s="2">
        <v>5506</v>
      </c>
      <c r="B154" s="1" t="s">
        <v>284</v>
      </c>
    </row>
    <row r="155" spans="1:2" x14ac:dyDescent="0.25">
      <c r="A155" s="2">
        <v>5507</v>
      </c>
      <c r="B155" s="1" t="s">
        <v>219</v>
      </c>
    </row>
    <row r="156" spans="1:2" x14ac:dyDescent="0.25">
      <c r="A156" s="2">
        <v>5508</v>
      </c>
      <c r="B156" s="1" t="s">
        <v>220</v>
      </c>
    </row>
    <row r="157" spans="1:2" x14ac:dyDescent="0.25">
      <c r="A157" s="2">
        <v>5510</v>
      </c>
      <c r="B157" s="1" t="s">
        <v>41</v>
      </c>
    </row>
    <row r="158" spans="1:2" x14ac:dyDescent="0.25">
      <c r="A158" s="2">
        <v>5511</v>
      </c>
      <c r="B158" s="1" t="s">
        <v>42</v>
      </c>
    </row>
    <row r="159" spans="1:2" x14ac:dyDescent="0.25">
      <c r="A159" s="2">
        <v>5513</v>
      </c>
      <c r="B159" s="1" t="s">
        <v>43</v>
      </c>
    </row>
    <row r="160" spans="1:2" x14ac:dyDescent="0.25">
      <c r="A160" s="2">
        <v>5515</v>
      </c>
      <c r="B160" s="1" t="s">
        <v>221</v>
      </c>
    </row>
    <row r="161" spans="1:2" x14ac:dyDescent="0.25">
      <c r="A161" s="2">
        <v>5516</v>
      </c>
      <c r="B161" s="1" t="s">
        <v>228</v>
      </c>
    </row>
    <row r="162" spans="1:2" x14ac:dyDescent="0.25">
      <c r="A162" s="2">
        <v>5603</v>
      </c>
      <c r="B162" s="1" t="s">
        <v>222</v>
      </c>
    </row>
    <row r="163" spans="1:2" x14ac:dyDescent="0.25">
      <c r="A163" s="2">
        <v>5607</v>
      </c>
      <c r="B163" s="1" t="s">
        <v>44</v>
      </c>
    </row>
    <row r="164" spans="1:2" x14ac:dyDescent="0.25">
      <c r="A164" s="2">
        <v>5612</v>
      </c>
      <c r="B164" s="1" t="s">
        <v>223</v>
      </c>
    </row>
    <row r="165" spans="1:2" x14ac:dyDescent="0.25">
      <c r="A165" s="2">
        <v>5701</v>
      </c>
      <c r="B165" s="1" t="s">
        <v>224</v>
      </c>
    </row>
    <row r="166" spans="1:2" x14ac:dyDescent="0.25">
      <c r="A166" s="2">
        <v>5704</v>
      </c>
      <c r="B166" s="1" t="s">
        <v>45</v>
      </c>
    </row>
    <row r="167" spans="1:2" x14ac:dyDescent="0.25">
      <c r="A167" s="2">
        <v>5709</v>
      </c>
      <c r="B167" s="1" t="s">
        <v>225</v>
      </c>
    </row>
    <row r="168" spans="1:2" x14ac:dyDescent="0.25">
      <c r="A168" s="2">
        <v>5802</v>
      </c>
      <c r="B168" s="1" t="s">
        <v>226</v>
      </c>
    </row>
    <row r="169" spans="1:2" x14ac:dyDescent="0.25">
      <c r="A169" s="2">
        <v>5804</v>
      </c>
      <c r="B169" s="1" t="s">
        <v>46</v>
      </c>
    </row>
    <row r="170" spans="1:2" x14ac:dyDescent="0.25">
      <c r="A170" s="2">
        <v>5805</v>
      </c>
      <c r="B170" s="1" t="s">
        <v>227</v>
      </c>
    </row>
    <row r="171" spans="1:2" x14ac:dyDescent="0.25">
      <c r="A171" s="2">
        <v>5807</v>
      </c>
      <c r="B171" s="1" t="s">
        <v>229</v>
      </c>
    </row>
    <row r="172" spans="1:2" x14ac:dyDescent="0.25">
      <c r="A172" s="2">
        <v>5810</v>
      </c>
      <c r="B172" s="1" t="s">
        <v>47</v>
      </c>
    </row>
    <row r="173" spans="1:2" x14ac:dyDescent="0.25">
      <c r="A173" s="2">
        <v>5811</v>
      </c>
      <c r="B173" s="1" t="s">
        <v>230</v>
      </c>
    </row>
    <row r="174" spans="1:2" x14ac:dyDescent="0.25">
      <c r="A174" s="2">
        <v>5815</v>
      </c>
      <c r="B174" s="1" t="s">
        <v>48</v>
      </c>
    </row>
    <row r="175" spans="1:2" x14ac:dyDescent="0.25">
      <c r="A175" s="2">
        <v>5902</v>
      </c>
      <c r="B175" s="1" t="s">
        <v>49</v>
      </c>
    </row>
    <row r="176" spans="1:2" x14ac:dyDescent="0.25">
      <c r="A176" s="2">
        <v>5905</v>
      </c>
      <c r="B176" s="1" t="s">
        <v>231</v>
      </c>
    </row>
    <row r="177" spans="1:2" x14ac:dyDescent="0.25">
      <c r="A177" s="2">
        <v>5908</v>
      </c>
      <c r="B177" s="1" t="s">
        <v>50</v>
      </c>
    </row>
    <row r="178" spans="1:2" x14ac:dyDescent="0.25">
      <c r="A178" s="2">
        <v>5909</v>
      </c>
      <c r="B178" s="1" t="s">
        <v>51</v>
      </c>
    </row>
    <row r="179" spans="1:2" x14ac:dyDescent="0.25">
      <c r="A179" s="2">
        <v>5912</v>
      </c>
      <c r="B179" s="1" t="s">
        <v>232</v>
      </c>
    </row>
    <row r="180" spans="1:2" x14ac:dyDescent="0.25">
      <c r="A180" s="2">
        <v>5913</v>
      </c>
      <c r="B180" s="1" t="s">
        <v>52</v>
      </c>
    </row>
    <row r="181" spans="1:2" x14ac:dyDescent="0.25">
      <c r="A181" s="2">
        <v>6000</v>
      </c>
      <c r="B181" s="1" t="s">
        <v>53</v>
      </c>
    </row>
    <row r="182" spans="1:2" x14ac:dyDescent="0.25">
      <c r="A182" s="2">
        <v>6002</v>
      </c>
      <c r="B182" s="1" t="s">
        <v>54</v>
      </c>
    </row>
    <row r="183" spans="1:2" x14ac:dyDescent="0.25">
      <c r="A183" s="2">
        <v>6003</v>
      </c>
      <c r="B183" s="1" t="s">
        <v>55</v>
      </c>
    </row>
    <row r="184" spans="1:2" x14ac:dyDescent="0.25">
      <c r="A184" s="2">
        <v>6006</v>
      </c>
      <c r="B184" s="1" t="s">
        <v>56</v>
      </c>
    </row>
    <row r="185" spans="1:2" x14ac:dyDescent="0.25">
      <c r="A185" s="2">
        <v>6007</v>
      </c>
      <c r="B185" s="1" t="s">
        <v>57</v>
      </c>
    </row>
    <row r="186" spans="1:2" x14ac:dyDescent="0.25">
      <c r="A186" s="2">
        <v>6008</v>
      </c>
      <c r="B186" s="1" t="s">
        <v>58</v>
      </c>
    </row>
    <row r="187" spans="1:2" x14ac:dyDescent="0.25">
      <c r="A187" s="2">
        <v>6009</v>
      </c>
      <c r="B187" s="1" t="s">
        <v>59</v>
      </c>
    </row>
    <row r="188" spans="1:2" x14ac:dyDescent="0.25">
      <c r="A188" s="2">
        <v>6011</v>
      </c>
      <c r="B188" s="1" t="s">
        <v>60</v>
      </c>
    </row>
    <row r="189" spans="1:2" x14ac:dyDescent="0.25">
      <c r="A189" s="2">
        <v>6012</v>
      </c>
      <c r="B189" s="1" t="s">
        <v>61</v>
      </c>
    </row>
    <row r="190" spans="1:2" x14ac:dyDescent="0.25">
      <c r="A190" s="2">
        <v>6013</v>
      </c>
      <c r="B190" s="1" t="s">
        <v>62</v>
      </c>
    </row>
    <row r="191" spans="1:2" x14ac:dyDescent="0.25">
      <c r="A191" s="2">
        <v>6015</v>
      </c>
      <c r="B191" s="1" t="s">
        <v>298</v>
      </c>
    </row>
    <row r="192" spans="1:2" x14ac:dyDescent="0.25">
      <c r="A192" s="2">
        <v>6016</v>
      </c>
      <c r="B192" s="1" t="s">
        <v>63</v>
      </c>
    </row>
    <row r="193" spans="1:2" x14ac:dyDescent="0.25">
      <c r="A193" s="2">
        <v>6019</v>
      </c>
      <c r="B193" s="1" t="s">
        <v>64</v>
      </c>
    </row>
    <row r="194" spans="1:2" x14ac:dyDescent="0.25">
      <c r="A194" s="2">
        <v>6020</v>
      </c>
      <c r="B194" s="1" t="s">
        <v>65</v>
      </c>
    </row>
    <row r="195" spans="1:2" x14ac:dyDescent="0.25">
      <c r="A195" s="2">
        <v>6021</v>
      </c>
      <c r="B195" s="1" t="s">
        <v>66</v>
      </c>
    </row>
    <row r="196" spans="1:2" x14ac:dyDescent="0.25">
      <c r="A196" s="2">
        <v>6022</v>
      </c>
      <c r="B196" s="1" t="s">
        <v>233</v>
      </c>
    </row>
    <row r="197" spans="1:2" x14ac:dyDescent="0.25">
      <c r="A197" s="2">
        <v>6023</v>
      </c>
      <c r="B197" s="1" t="s">
        <v>285</v>
      </c>
    </row>
    <row r="198" spans="1:2" x14ac:dyDescent="0.25">
      <c r="A198" s="2">
        <v>6024</v>
      </c>
      <c r="B198" s="1" t="s">
        <v>234</v>
      </c>
    </row>
    <row r="199" spans="1:2" x14ac:dyDescent="0.25">
      <c r="A199" s="2">
        <v>6025</v>
      </c>
      <c r="B199" s="1" t="s">
        <v>67</v>
      </c>
    </row>
    <row r="200" spans="1:2" x14ac:dyDescent="0.25">
      <c r="A200" s="2">
        <v>6029</v>
      </c>
      <c r="B200" s="1" t="s">
        <v>68</v>
      </c>
    </row>
    <row r="201" spans="1:2" x14ac:dyDescent="0.25">
      <c r="A201" s="2">
        <v>6032</v>
      </c>
      <c r="B201" s="1" t="s">
        <v>69</v>
      </c>
    </row>
    <row r="202" spans="1:2" x14ac:dyDescent="0.25">
      <c r="A202" s="2">
        <v>6033</v>
      </c>
      <c r="B202" s="1" t="s">
        <v>70</v>
      </c>
    </row>
    <row r="203" spans="1:2" x14ac:dyDescent="0.25">
      <c r="A203" s="2">
        <v>6036</v>
      </c>
      <c r="B203" s="1" t="s">
        <v>71</v>
      </c>
    </row>
    <row r="204" spans="1:2" x14ac:dyDescent="0.25">
      <c r="A204" s="2">
        <v>6037</v>
      </c>
      <c r="B204" s="1" t="s">
        <v>72</v>
      </c>
    </row>
    <row r="205" spans="1:2" x14ac:dyDescent="0.25">
      <c r="A205" s="2">
        <v>6038</v>
      </c>
      <c r="B205" s="1" t="s">
        <v>73</v>
      </c>
    </row>
    <row r="206" spans="1:2" x14ac:dyDescent="0.25">
      <c r="A206" s="2">
        <v>6039</v>
      </c>
      <c r="B206" s="1" t="s">
        <v>74</v>
      </c>
    </row>
    <row r="207" spans="1:2" x14ac:dyDescent="0.25">
      <c r="A207" s="2">
        <v>6040</v>
      </c>
      <c r="B207" s="1" t="s">
        <v>75</v>
      </c>
    </row>
    <row r="208" spans="1:2" x14ac:dyDescent="0.25">
      <c r="A208" s="2">
        <v>6041</v>
      </c>
      <c r="B208" s="1" t="s">
        <v>76</v>
      </c>
    </row>
    <row r="209" spans="1:2" x14ac:dyDescent="0.25">
      <c r="A209" s="2">
        <v>6042</v>
      </c>
      <c r="B209" s="1" t="s">
        <v>77</v>
      </c>
    </row>
    <row r="210" spans="1:2" x14ac:dyDescent="0.25">
      <c r="A210" s="2">
        <v>6043</v>
      </c>
      <c r="B210" s="1" t="s">
        <v>78</v>
      </c>
    </row>
    <row r="211" spans="1:2" x14ac:dyDescent="0.25">
      <c r="A211" s="2">
        <v>6044</v>
      </c>
      <c r="B211" s="1" t="s">
        <v>79</v>
      </c>
    </row>
    <row r="212" spans="1:2" x14ac:dyDescent="0.25">
      <c r="A212" s="2">
        <v>6045</v>
      </c>
      <c r="B212" s="1" t="s">
        <v>80</v>
      </c>
    </row>
    <row r="213" spans="1:2" x14ac:dyDescent="0.25">
      <c r="A213" s="2">
        <v>6046</v>
      </c>
      <c r="B213" s="1" t="s">
        <v>81</v>
      </c>
    </row>
    <row r="214" spans="1:2" x14ac:dyDescent="0.25">
      <c r="A214" s="2">
        <v>6049</v>
      </c>
      <c r="B214" s="1" t="s">
        <v>82</v>
      </c>
    </row>
    <row r="215" spans="1:2" x14ac:dyDescent="0.25">
      <c r="A215" s="2">
        <v>6050</v>
      </c>
      <c r="B215" s="1" t="s">
        <v>83</v>
      </c>
    </row>
    <row r="216" spans="1:2" x14ac:dyDescent="0.25">
      <c r="A216" s="2">
        <v>6051</v>
      </c>
      <c r="B216" s="1" t="s">
        <v>84</v>
      </c>
    </row>
    <row r="217" spans="1:2" x14ac:dyDescent="0.25">
      <c r="A217" s="2">
        <v>6052</v>
      </c>
      <c r="B217" s="1" t="s">
        <v>85</v>
      </c>
    </row>
    <row r="218" spans="1:2" x14ac:dyDescent="0.25">
      <c r="A218" s="2">
        <v>6053</v>
      </c>
      <c r="B218" s="1" t="s">
        <v>235</v>
      </c>
    </row>
    <row r="219" spans="1:2" x14ac:dyDescent="0.25">
      <c r="A219" s="2">
        <v>6054</v>
      </c>
      <c r="B219" s="1" t="s">
        <v>236</v>
      </c>
    </row>
    <row r="220" spans="1:2" x14ac:dyDescent="0.25">
      <c r="A220" s="2">
        <v>6055</v>
      </c>
      <c r="B220" s="1" t="s">
        <v>86</v>
      </c>
    </row>
    <row r="221" spans="1:2" x14ac:dyDescent="0.25">
      <c r="A221" s="2">
        <v>6056</v>
      </c>
      <c r="B221" s="1" t="s">
        <v>87</v>
      </c>
    </row>
    <row r="222" spans="1:2" x14ac:dyDescent="0.25">
      <c r="A222" s="2">
        <v>6057</v>
      </c>
      <c r="B222" s="1" t="s">
        <v>286</v>
      </c>
    </row>
    <row r="223" spans="1:2" x14ac:dyDescent="0.25">
      <c r="A223" s="2">
        <v>6058</v>
      </c>
      <c r="B223" s="1" t="s">
        <v>88</v>
      </c>
    </row>
    <row r="224" spans="1:2" x14ac:dyDescent="0.25">
      <c r="A224" s="2">
        <v>6059</v>
      </c>
      <c r="B224" s="1" t="s">
        <v>89</v>
      </c>
    </row>
    <row r="225" spans="1:2" x14ac:dyDescent="0.25">
      <c r="A225" s="2">
        <v>6060</v>
      </c>
      <c r="B225" s="1" t="s">
        <v>287</v>
      </c>
    </row>
    <row r="226" spans="1:2" x14ac:dyDescent="0.25">
      <c r="A226" s="2">
        <v>6061</v>
      </c>
      <c r="B226" s="1" t="s">
        <v>90</v>
      </c>
    </row>
    <row r="227" spans="1:2" x14ac:dyDescent="0.25">
      <c r="A227" s="2">
        <v>6062</v>
      </c>
      <c r="B227" s="1" t="s">
        <v>91</v>
      </c>
    </row>
    <row r="228" spans="1:2" x14ac:dyDescent="0.25">
      <c r="A228" s="2">
        <v>6063</v>
      </c>
      <c r="B228" s="1" t="s">
        <v>92</v>
      </c>
    </row>
    <row r="229" spans="1:2" x14ac:dyDescent="0.25">
      <c r="A229" s="2">
        <v>6064</v>
      </c>
      <c r="B229" s="1" t="s">
        <v>93</v>
      </c>
    </row>
    <row r="230" spans="1:2" x14ac:dyDescent="0.25">
      <c r="A230" s="2">
        <v>6066</v>
      </c>
      <c r="B230" s="1" t="s">
        <v>94</v>
      </c>
    </row>
    <row r="231" spans="1:2" x14ac:dyDescent="0.25">
      <c r="A231" s="2">
        <v>6067</v>
      </c>
      <c r="B231" s="1" t="s">
        <v>237</v>
      </c>
    </row>
    <row r="232" spans="1:2" x14ac:dyDescent="0.25">
      <c r="A232" s="2">
        <v>6068</v>
      </c>
      <c r="B232" s="1" t="s">
        <v>238</v>
      </c>
    </row>
    <row r="233" spans="1:2" x14ac:dyDescent="0.25">
      <c r="A233" s="2">
        <v>6069</v>
      </c>
      <c r="B233" s="1" t="s">
        <v>95</v>
      </c>
    </row>
    <row r="234" spans="1:2" x14ac:dyDescent="0.25">
      <c r="A234" s="2">
        <v>6070</v>
      </c>
      <c r="B234" s="1" t="s">
        <v>96</v>
      </c>
    </row>
    <row r="235" spans="1:2" x14ac:dyDescent="0.25">
      <c r="A235" s="2">
        <v>6071</v>
      </c>
      <c r="B235" s="1" t="s">
        <v>97</v>
      </c>
    </row>
    <row r="236" spans="1:2" x14ac:dyDescent="0.25">
      <c r="A236" s="2">
        <v>6072</v>
      </c>
      <c r="B236" s="1" t="s">
        <v>98</v>
      </c>
    </row>
    <row r="237" spans="1:2" x14ac:dyDescent="0.25">
      <c r="A237" s="2">
        <v>6073</v>
      </c>
      <c r="B237" s="1" t="s">
        <v>99</v>
      </c>
    </row>
    <row r="238" spans="1:2" x14ac:dyDescent="0.25">
      <c r="A238" s="2">
        <v>6074</v>
      </c>
      <c r="B238" s="1" t="s">
        <v>100</v>
      </c>
    </row>
    <row r="239" spans="1:2" x14ac:dyDescent="0.25">
      <c r="A239" s="2">
        <v>6075</v>
      </c>
      <c r="B239" s="1" t="s">
        <v>101</v>
      </c>
    </row>
    <row r="240" spans="1:2" x14ac:dyDescent="0.25">
      <c r="A240" s="2">
        <v>6077</v>
      </c>
      <c r="B240" s="1" t="s">
        <v>102</v>
      </c>
    </row>
    <row r="241" spans="1:2" x14ac:dyDescent="0.25">
      <c r="A241" s="2">
        <v>6078</v>
      </c>
      <c r="B241" s="1" t="s">
        <v>103</v>
      </c>
    </row>
    <row r="242" spans="1:2" x14ac:dyDescent="0.25">
      <c r="A242" s="2">
        <v>6080</v>
      </c>
      <c r="B242" s="1" t="s">
        <v>104</v>
      </c>
    </row>
    <row r="243" spans="1:2" x14ac:dyDescent="0.25">
      <c r="A243" s="2">
        <v>6081</v>
      </c>
      <c r="B243" s="1" t="s">
        <v>105</v>
      </c>
    </row>
    <row r="244" spans="1:2" x14ac:dyDescent="0.25">
      <c r="A244" s="2">
        <v>6083</v>
      </c>
      <c r="B244" s="1" t="s">
        <v>299</v>
      </c>
    </row>
    <row r="245" spans="1:2" x14ac:dyDescent="0.25">
      <c r="A245" s="2">
        <v>6085</v>
      </c>
      <c r="B245" s="1" t="s">
        <v>288</v>
      </c>
    </row>
    <row r="246" spans="1:2" x14ac:dyDescent="0.25">
      <c r="A246" s="2">
        <v>6200</v>
      </c>
      <c r="B246" s="1" t="s">
        <v>118</v>
      </c>
    </row>
    <row r="247" spans="1:2" x14ac:dyDescent="0.25">
      <c r="A247" s="2">
        <v>7000</v>
      </c>
      <c r="B247" s="1" t="s">
        <v>239</v>
      </c>
    </row>
    <row r="248" spans="1:2" x14ac:dyDescent="0.25">
      <c r="A248" s="2">
        <v>7001</v>
      </c>
      <c r="B248" s="1" t="s">
        <v>240</v>
      </c>
    </row>
    <row r="249" spans="1:2" x14ac:dyDescent="0.25">
      <c r="A249" s="2">
        <v>7004</v>
      </c>
      <c r="B249" s="1" t="s">
        <v>241</v>
      </c>
    </row>
    <row r="250" spans="1:2" x14ac:dyDescent="0.25">
      <c r="A250" s="2">
        <v>7012</v>
      </c>
      <c r="B250" s="1" t="s">
        <v>242</v>
      </c>
    </row>
    <row r="251" spans="1:2" x14ac:dyDescent="0.25">
      <c r="A251" s="2">
        <v>7015</v>
      </c>
      <c r="B251" s="1" t="s">
        <v>243</v>
      </c>
    </row>
    <row r="252" spans="1:2" x14ac:dyDescent="0.25">
      <c r="A252" s="2">
        <v>7017</v>
      </c>
      <c r="B252" s="1" t="s">
        <v>244</v>
      </c>
    </row>
    <row r="253" spans="1:2" x14ac:dyDescent="0.25">
      <c r="A253" s="2">
        <v>7025</v>
      </c>
      <c r="B253" s="1" t="s">
        <v>245</v>
      </c>
    </row>
    <row r="254" spans="1:2" x14ac:dyDescent="0.25">
      <c r="A254" s="2">
        <v>7027</v>
      </c>
      <c r="B254" s="1" t="s">
        <v>246</v>
      </c>
    </row>
    <row r="255" spans="1:2" x14ac:dyDescent="0.25">
      <c r="A255" s="2">
        <v>7028</v>
      </c>
      <c r="B255" s="1" t="s">
        <v>247</v>
      </c>
    </row>
    <row r="256" spans="1:2" x14ac:dyDescent="0.25">
      <c r="A256" s="2">
        <v>7030</v>
      </c>
      <c r="B256" s="1" t="s">
        <v>248</v>
      </c>
    </row>
    <row r="257" spans="1:2" x14ac:dyDescent="0.25">
      <c r="A257" s="2">
        <v>7031</v>
      </c>
      <c r="B257" s="1" t="s">
        <v>249</v>
      </c>
    </row>
    <row r="258" spans="1:2" x14ac:dyDescent="0.25">
      <c r="A258" s="2">
        <v>7035</v>
      </c>
      <c r="B258" s="1" t="s">
        <v>289</v>
      </c>
    </row>
    <row r="259" spans="1:2" x14ac:dyDescent="0.25">
      <c r="A259" s="2">
        <v>7038</v>
      </c>
      <c r="B259" s="1" t="s">
        <v>250</v>
      </c>
    </row>
    <row r="260" spans="1:2" x14ac:dyDescent="0.25">
      <c r="A260" s="2">
        <v>7039</v>
      </c>
      <c r="B260" s="1" t="s">
        <v>251</v>
      </c>
    </row>
    <row r="261" spans="1:2" x14ac:dyDescent="0.25">
      <c r="A261" s="2">
        <v>7041</v>
      </c>
      <c r="B261" s="1" t="s">
        <v>252</v>
      </c>
    </row>
    <row r="262" spans="1:2" x14ac:dyDescent="0.25">
      <c r="A262" s="2">
        <v>7045</v>
      </c>
      <c r="B262" s="1" t="s">
        <v>253</v>
      </c>
    </row>
    <row r="263" spans="1:2" x14ac:dyDescent="0.25">
      <c r="A263" s="2">
        <v>7047</v>
      </c>
      <c r="B263" s="1" t="s">
        <v>254</v>
      </c>
    </row>
    <row r="264" spans="1:2" x14ac:dyDescent="0.25">
      <c r="A264" s="2">
        <v>7052</v>
      </c>
      <c r="B264" s="1" t="s">
        <v>255</v>
      </c>
    </row>
    <row r="265" spans="1:2" x14ac:dyDescent="0.25">
      <c r="A265" s="2">
        <v>7053</v>
      </c>
      <c r="B265" s="1" t="s">
        <v>256</v>
      </c>
    </row>
    <row r="266" spans="1:2" x14ac:dyDescent="0.25">
      <c r="A266" s="2">
        <v>7054</v>
      </c>
      <c r="B266" s="1" t="s">
        <v>257</v>
      </c>
    </row>
    <row r="267" spans="1:2" x14ac:dyDescent="0.25">
      <c r="A267" s="2">
        <v>7055</v>
      </c>
      <c r="B267" s="1" t="s">
        <v>290</v>
      </c>
    </row>
    <row r="268" spans="1:2" x14ac:dyDescent="0.25">
      <c r="A268" s="2">
        <v>7056</v>
      </c>
      <c r="B268" s="1" t="s">
        <v>258</v>
      </c>
    </row>
    <row r="269" spans="1:2" x14ac:dyDescent="0.25">
      <c r="A269" s="2">
        <v>7058</v>
      </c>
      <c r="B269" s="1" t="s">
        <v>259</v>
      </c>
    </row>
    <row r="270" spans="1:2" x14ac:dyDescent="0.25">
      <c r="A270" s="2">
        <v>7059</v>
      </c>
      <c r="B270" s="1" t="s">
        <v>260</v>
      </c>
    </row>
    <row r="271" spans="1:2" x14ac:dyDescent="0.25">
      <c r="A271" s="2">
        <v>7062</v>
      </c>
      <c r="B271" s="1" t="s">
        <v>261</v>
      </c>
    </row>
    <row r="272" spans="1:2" x14ac:dyDescent="0.25">
      <c r="A272" s="2">
        <v>7067</v>
      </c>
      <c r="B272" s="1" t="s">
        <v>106</v>
      </c>
    </row>
    <row r="273" spans="1:2" x14ac:dyDescent="0.25">
      <c r="A273" s="2">
        <v>9000</v>
      </c>
      <c r="B273" s="1" t="s">
        <v>262</v>
      </c>
    </row>
    <row r="274" spans="1:2" x14ac:dyDescent="0.25">
      <c r="A274" s="2">
        <v>9901</v>
      </c>
      <c r="B274" s="1" t="s">
        <v>300</v>
      </c>
    </row>
    <row r="275" spans="1:2" x14ac:dyDescent="0.25">
      <c r="A275" s="2"/>
      <c r="B275" s="1"/>
    </row>
    <row r="276" spans="1:2" x14ac:dyDescent="0.25">
      <c r="A276" s="2"/>
      <c r="B276" s="1"/>
    </row>
    <row r="277" spans="1:2" x14ac:dyDescent="0.25">
      <c r="A277" s="2"/>
      <c r="B277" s="1"/>
    </row>
    <row r="278" spans="1:2" x14ac:dyDescent="0.25">
      <c r="A278" s="2"/>
      <c r="B278" s="1"/>
    </row>
    <row r="279" spans="1:2" x14ac:dyDescent="0.25">
      <c r="A279" s="2"/>
      <c r="B279" s="1"/>
    </row>
    <row r="280" spans="1:2" x14ac:dyDescent="0.25">
      <c r="A280" s="2"/>
      <c r="B280" s="1"/>
    </row>
    <row r="281" spans="1:2" x14ac:dyDescent="0.25">
      <c r="A281" s="2"/>
      <c r="B281" s="1"/>
    </row>
    <row r="282" spans="1:2" x14ac:dyDescent="0.25">
      <c r="A282" s="2"/>
      <c r="B282" s="1"/>
    </row>
    <row r="283" spans="1:2" x14ac:dyDescent="0.25">
      <c r="A283" s="2"/>
      <c r="B283" s="1"/>
    </row>
    <row r="284" spans="1:2" x14ac:dyDescent="0.25">
      <c r="A284" s="2"/>
      <c r="B284" s="1"/>
    </row>
    <row r="285" spans="1:2" x14ac:dyDescent="0.25">
      <c r="A285" s="2"/>
      <c r="B285" s="1"/>
    </row>
    <row r="286" spans="1:2" x14ac:dyDescent="0.25">
      <c r="A286" s="2"/>
      <c r="B286" s="1"/>
    </row>
    <row r="287" spans="1:2" x14ac:dyDescent="0.25">
      <c r="A287" s="2"/>
      <c r="B287" s="1"/>
    </row>
    <row r="288" spans="1:2" x14ac:dyDescent="0.25">
      <c r="A288" s="2"/>
      <c r="B288" s="1"/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Algemeen</vt:lpstr>
      <vt:lpstr>Deelnemerslijst</vt:lpstr>
      <vt:lpstr>Groepen</vt:lpstr>
      <vt:lpstr>Algemeen!Afdrukbereik</vt:lpstr>
      <vt:lpstr>Deelnemerslijst!Afdrukbereik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Één-dag-polis_(achteraf)__Aanvraag</dc:title>
  <dc:creator>Jarno.Vrancken@ksa.be</dc:creator>
  <cp:lastModifiedBy>Jarno Vrancken</cp:lastModifiedBy>
  <cp:lastPrinted>2015-08-10T09:54:27Z</cp:lastPrinted>
  <dcterms:created xsi:type="dcterms:W3CDTF">2013-04-25T09:22:43Z</dcterms:created>
  <dcterms:modified xsi:type="dcterms:W3CDTF">2019-02-11T10:04:37Z</dcterms:modified>
</cp:coreProperties>
</file>