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7_Administratie/07_02_Verzekering/Communicatie/Formulieren/Aanvraagformulier/"/>
    </mc:Choice>
  </mc:AlternateContent>
  <xr:revisionPtr revIDLastSave="91" documentId="13_ncr:1_{58281FC8-1088-4A7E-8316-B47C504D791E}" xr6:coauthVersionLast="47" xr6:coauthVersionMax="47" xr10:uidLastSave="{83020EF3-1EA9-40F8-AEF8-1B40B160750F}"/>
  <bookViews>
    <workbookView xWindow="28680" yWindow="-120" windowWidth="29040" windowHeight="15720" xr2:uid="{00000000-000D-0000-FFFF-FFFF00000000}"/>
  </bookViews>
  <sheets>
    <sheet name="Algemeen" sheetId="9" r:id="rId1"/>
    <sheet name="Omnium op voertuig" sheetId="1" r:id="rId2"/>
    <sheet name="Omnium op persoon" sheetId="7" r:id="rId3"/>
    <sheet name="Groepen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9" l="1"/>
  <c r="N8" i="7"/>
  <c r="O8" i="7" s="1"/>
  <c r="P8" i="7"/>
  <c r="N9" i="7"/>
  <c r="O9" i="7" s="1"/>
  <c r="P9" i="7"/>
  <c r="N10" i="7"/>
  <c r="O10" i="7" s="1"/>
  <c r="J10" i="7" s="1"/>
  <c r="K10" i="7" s="1"/>
  <c r="P10" i="7"/>
  <c r="N11" i="7"/>
  <c r="O11" i="7" s="1"/>
  <c r="J11" i="7" s="1"/>
  <c r="K11" i="7" s="1"/>
  <c r="P11" i="7"/>
  <c r="N12" i="7"/>
  <c r="O12" i="7" s="1"/>
  <c r="J12" i="7" s="1"/>
  <c r="K12" i="7" s="1"/>
  <c r="P12" i="7"/>
  <c r="N13" i="7"/>
  <c r="O13" i="7" s="1"/>
  <c r="J13" i="7" s="1"/>
  <c r="K13" i="7" s="1"/>
  <c r="P13" i="7"/>
  <c r="N14" i="7"/>
  <c r="O14" i="7" s="1"/>
  <c r="J14" i="7" s="1"/>
  <c r="K14" i="7" s="1"/>
  <c r="P14" i="7"/>
  <c r="N15" i="7"/>
  <c r="O15" i="7"/>
  <c r="J15" i="7" s="1"/>
  <c r="K15" i="7" s="1"/>
  <c r="P15" i="7"/>
  <c r="N16" i="7"/>
  <c r="O16" i="7" s="1"/>
  <c r="J16" i="7" s="1"/>
  <c r="K16" i="7" s="1"/>
  <c r="P16" i="7"/>
  <c r="N17" i="7"/>
  <c r="O17" i="7" s="1"/>
  <c r="J17" i="7" s="1"/>
  <c r="K17" i="7" s="1"/>
  <c r="P17" i="7"/>
  <c r="N18" i="7"/>
  <c r="O18" i="7" s="1"/>
  <c r="J18" i="7" s="1"/>
  <c r="K18" i="7" s="1"/>
  <c r="P18" i="7"/>
  <c r="N19" i="7"/>
  <c r="O19" i="7"/>
  <c r="J19" i="7" s="1"/>
  <c r="K19" i="7" s="1"/>
  <c r="P19" i="7"/>
  <c r="N20" i="7"/>
  <c r="O20" i="7" s="1"/>
  <c r="J20" i="7" s="1"/>
  <c r="K20" i="7" s="1"/>
  <c r="P20" i="7"/>
  <c r="N21" i="7"/>
  <c r="O21" i="7" s="1"/>
  <c r="P21" i="7"/>
  <c r="N11" i="1"/>
  <c r="O11" i="1"/>
  <c r="P11" i="1"/>
  <c r="N12" i="1"/>
  <c r="O12" i="1" s="1"/>
  <c r="J12" i="1" s="1"/>
  <c r="K12" i="1" s="1"/>
  <c r="P12" i="1"/>
  <c r="N13" i="1"/>
  <c r="O13" i="1" s="1"/>
  <c r="J13" i="1" s="1"/>
  <c r="K13" i="1" s="1"/>
  <c r="P13" i="1"/>
  <c r="N14" i="1"/>
  <c r="O14" i="1"/>
  <c r="J14" i="1" s="1"/>
  <c r="K14" i="1" s="1"/>
  <c r="P14" i="1"/>
  <c r="N15" i="1"/>
  <c r="O15" i="1"/>
  <c r="P15" i="1"/>
  <c r="N16" i="1"/>
  <c r="O16" i="1" s="1"/>
  <c r="J16" i="1" s="1"/>
  <c r="K16" i="1" s="1"/>
  <c r="P16" i="1"/>
  <c r="N17" i="1"/>
  <c r="O17" i="1" s="1"/>
  <c r="J17" i="1" s="1"/>
  <c r="K17" i="1" s="1"/>
  <c r="P17" i="1"/>
  <c r="N18" i="1"/>
  <c r="O18" i="1"/>
  <c r="J18" i="1" s="1"/>
  <c r="K18" i="1" s="1"/>
  <c r="P18" i="1"/>
  <c r="N19" i="1"/>
  <c r="O19" i="1"/>
  <c r="P19" i="1"/>
  <c r="N20" i="1"/>
  <c r="O20" i="1" s="1"/>
  <c r="J20" i="1" s="1"/>
  <c r="K20" i="1" s="1"/>
  <c r="P20" i="1"/>
  <c r="N21" i="1"/>
  <c r="O21" i="1"/>
  <c r="P21" i="1"/>
  <c r="N22" i="1"/>
  <c r="O22" i="1"/>
  <c r="P22" i="1"/>
  <c r="N23" i="1"/>
  <c r="O23" i="1"/>
  <c r="P23" i="1"/>
  <c r="N24" i="1"/>
  <c r="O24" i="1" s="1"/>
  <c r="P24" i="1"/>
  <c r="N25" i="1"/>
  <c r="O25" i="1" s="1"/>
  <c r="P25" i="1"/>
  <c r="N26" i="1"/>
  <c r="O26" i="1"/>
  <c r="P26" i="1"/>
  <c r="N27" i="1"/>
  <c r="O27" i="1"/>
  <c r="P27" i="1"/>
  <c r="N28" i="1"/>
  <c r="O28" i="1" s="1"/>
  <c r="P28" i="1"/>
  <c r="N8" i="1"/>
  <c r="O8" i="1" s="1"/>
  <c r="P8" i="1"/>
  <c r="N9" i="1"/>
  <c r="O9" i="1"/>
  <c r="P9" i="1"/>
  <c r="N10" i="1"/>
  <c r="O10" i="1" s="1"/>
  <c r="P10" i="1"/>
  <c r="J11" i="1"/>
  <c r="K11" i="1" s="1"/>
  <c r="J15" i="1"/>
  <c r="K15" i="1" s="1"/>
  <c r="J19" i="1"/>
  <c r="K19" i="1" s="1"/>
  <c r="M23" i="9"/>
  <c r="G10" i="9" l="1"/>
  <c r="H7" i="9"/>
  <c r="G7" i="9"/>
  <c r="B7" i="9"/>
  <c r="G6" i="9"/>
  <c r="N38" i="7"/>
  <c r="B37" i="7"/>
  <c r="P36" i="7"/>
  <c r="N36" i="7"/>
  <c r="O36" i="7" s="1"/>
  <c r="J36" i="7" s="1"/>
  <c r="K36" i="7" s="1"/>
  <c r="P35" i="7"/>
  <c r="N35" i="7"/>
  <c r="O35" i="7" s="1"/>
  <c r="J35" i="7" s="1"/>
  <c r="K35" i="7" s="1"/>
  <c r="P34" i="7"/>
  <c r="N34" i="7"/>
  <c r="O34" i="7" s="1"/>
  <c r="J34" i="7" s="1"/>
  <c r="K34" i="7" s="1"/>
  <c r="P33" i="7"/>
  <c r="N33" i="7"/>
  <c r="O33" i="7" s="1"/>
  <c r="J33" i="7" s="1"/>
  <c r="K33" i="7" s="1"/>
  <c r="P32" i="7"/>
  <c r="N32" i="7"/>
  <c r="O32" i="7" s="1"/>
  <c r="J32" i="7" s="1"/>
  <c r="K32" i="7" s="1"/>
  <c r="P31" i="7"/>
  <c r="N31" i="7"/>
  <c r="O31" i="7" s="1"/>
  <c r="J31" i="7" s="1"/>
  <c r="K31" i="7" s="1"/>
  <c r="P30" i="7"/>
  <c r="N30" i="7"/>
  <c r="O30" i="7" s="1"/>
  <c r="J30" i="7" s="1"/>
  <c r="K30" i="7" s="1"/>
  <c r="P29" i="7"/>
  <c r="N29" i="7"/>
  <c r="O29" i="7" s="1"/>
  <c r="J29" i="7" s="1"/>
  <c r="K29" i="7" s="1"/>
  <c r="P28" i="7"/>
  <c r="N28" i="7"/>
  <c r="O28" i="7" s="1"/>
  <c r="J28" i="7" s="1"/>
  <c r="K28" i="7" s="1"/>
  <c r="P27" i="7"/>
  <c r="N27" i="7"/>
  <c r="O27" i="7" s="1"/>
  <c r="J27" i="7" s="1"/>
  <c r="K27" i="7" s="1"/>
  <c r="P26" i="7"/>
  <c r="N26" i="7"/>
  <c r="O26" i="7" s="1"/>
  <c r="J26" i="7" s="1"/>
  <c r="K26" i="7" s="1"/>
  <c r="P25" i="7"/>
  <c r="N25" i="7"/>
  <c r="O25" i="7" s="1"/>
  <c r="J25" i="7" s="1"/>
  <c r="K25" i="7" s="1"/>
  <c r="P24" i="7"/>
  <c r="N24" i="7"/>
  <c r="O24" i="7" s="1"/>
  <c r="J24" i="7" s="1"/>
  <c r="K24" i="7" s="1"/>
  <c r="P23" i="7"/>
  <c r="N23" i="7"/>
  <c r="O23" i="7" s="1"/>
  <c r="J23" i="7" s="1"/>
  <c r="K23" i="7" s="1"/>
  <c r="P22" i="7"/>
  <c r="N22" i="7"/>
  <c r="O22" i="7" s="1"/>
  <c r="J22" i="7" s="1"/>
  <c r="K22" i="7" s="1"/>
  <c r="J21" i="7"/>
  <c r="K21" i="7" s="1"/>
  <c r="J9" i="7"/>
  <c r="K9" i="7" s="1"/>
  <c r="J8" i="7"/>
  <c r="K8" i="7" s="1"/>
  <c r="P7" i="7"/>
  <c r="N7" i="7"/>
  <c r="O7" i="7" s="1"/>
  <c r="J8" i="1"/>
  <c r="K8" i="1" s="1"/>
  <c r="J9" i="1"/>
  <c r="K9" i="1" s="1"/>
  <c r="J10" i="1"/>
  <c r="K1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N29" i="1"/>
  <c r="O29" i="1" s="1"/>
  <c r="J29" i="1" s="1"/>
  <c r="K29" i="1" s="1"/>
  <c r="P29" i="1"/>
  <c r="N30" i="1"/>
  <c r="O30" i="1" s="1"/>
  <c r="J30" i="1" s="1"/>
  <c r="K30" i="1" s="1"/>
  <c r="P30" i="1"/>
  <c r="N31" i="1"/>
  <c r="O31" i="1" s="1"/>
  <c r="J31" i="1" s="1"/>
  <c r="K31" i="1" s="1"/>
  <c r="P31" i="1"/>
  <c r="N32" i="1"/>
  <c r="O32" i="1" s="1"/>
  <c r="J32" i="1" s="1"/>
  <c r="K32" i="1" s="1"/>
  <c r="P32" i="1"/>
  <c r="N33" i="1"/>
  <c r="O33" i="1" s="1"/>
  <c r="J33" i="1" s="1"/>
  <c r="K33" i="1" s="1"/>
  <c r="P33" i="1"/>
  <c r="N34" i="1"/>
  <c r="O34" i="1" s="1"/>
  <c r="J34" i="1" s="1"/>
  <c r="K34" i="1" s="1"/>
  <c r="P34" i="1"/>
  <c r="N35" i="1"/>
  <c r="O35" i="1" s="1"/>
  <c r="J35" i="1" s="1"/>
  <c r="K35" i="1" s="1"/>
  <c r="P35" i="1"/>
  <c r="N36" i="1"/>
  <c r="O36" i="1" s="1"/>
  <c r="J36" i="1" s="1"/>
  <c r="K36" i="1" s="1"/>
  <c r="P36" i="1"/>
  <c r="P7" i="1"/>
  <c r="N7" i="1"/>
  <c r="O7" i="1" s="1"/>
  <c r="J7" i="1" s="1"/>
  <c r="J7" i="7" l="1"/>
  <c r="K7" i="7" s="1"/>
  <c r="K7" i="1"/>
  <c r="J38" i="1" s="1"/>
  <c r="B19" i="9" s="1"/>
  <c r="I23" i="9" l="1"/>
  <c r="J38" i="7"/>
  <c r="B37" i="1"/>
</calcChain>
</file>

<file path=xl/sharedStrings.xml><?xml version="1.0" encoding="utf-8"?>
<sst xmlns="http://schemas.openxmlformats.org/spreadsheetml/2006/main" count="309" uniqueCount="304">
  <si>
    <t>Telefoon:</t>
  </si>
  <si>
    <t>Voornaam: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</si>
  <si>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</si>
  <si>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</si>
  <si>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</si>
  <si>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</si>
  <si>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</si>
  <si>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</si>
  <si>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</si>
  <si>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</si>
  <si>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</si>
  <si>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</si>
  <si>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</si>
  <si>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</si>
  <si>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</si>
  <si>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</si>
  <si>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</si>
  <si>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</si>
  <si>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</si>
  <si>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</si>
  <si>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</si>
  <si>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</si>
  <si>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</si>
  <si>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</si>
  <si>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</si>
  <si>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</si>
  <si>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</si>
  <si>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</si>
  <si>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</si>
  <si>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</si>
  <si>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</si>
  <si>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</si>
  <si>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</si>
  <si>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</si>
  <si>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</si>
  <si>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</si>
  <si>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</si>
  <si>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</si>
  <si>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</si>
  <si>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</si>
  <si>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</si>
  <si>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</si>
  <si>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</si>
  <si>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</si>
  <si>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</si>
  <si>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</si>
  <si>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</si>
  <si>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</si>
  <si>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</si>
  <si>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</si>
  <si>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</si>
  <si>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</si>
  <si>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</si>
  <si>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</si>
  <si>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</si>
  <si>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</si>
  <si>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</si>
  <si>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</si>
  <si>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</si>
  <si>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</si>
  <si>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</si>
  <si>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</si>
  <si>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</si>
  <si>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</si>
  <si>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</si>
  <si>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</si>
  <si>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</si>
  <si>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</si>
  <si>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</si>
  <si>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</si>
  <si>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</si>
  <si>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</si>
  <si>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</si>
  <si>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</si>
  <si>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</si>
  <si>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</si>
  <si>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</si>
  <si>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</si>
  <si>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</si>
  <si>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</si>
  <si>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</si>
  <si>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</si>
  <si>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</si>
  <si>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</si>
  <si>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</si>
  <si>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</si>
  <si>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</si>
  <si>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</si>
  <si>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</si>
  <si>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</si>
  <si>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</si>
  <si>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</si>
  <si>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</si>
  <si>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</si>
  <si>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</si>
  <si>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</si>
  <si>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</si>
  <si>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</si>
  <si>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</si>
  <si>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</si>
  <si>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Contactpersoon</t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</si>
  <si>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</si>
  <si>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</si>
  <si>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</si>
  <si>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</si>
  <si>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</si>
  <si>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</si>
  <si>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</si>
  <si>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</si>
  <si>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</si>
  <si>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</si>
  <si>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</si>
  <si>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</si>
  <si>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</si>
  <si>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</si>
  <si>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</si>
  <si>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</si>
  <si>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</si>
  <si>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</si>
  <si>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</si>
  <si>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</si>
  <si>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</si>
  <si>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</si>
  <si>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</si>
  <si>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</si>
  <si>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</si>
  <si>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</si>
  <si>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</si>
  <si>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</si>
  <si>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</si>
  <si>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</si>
  <si>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</si>
  <si>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</si>
  <si>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</si>
  <si>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</si>
  <si>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</si>
  <si>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</si>
  <si>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</si>
  <si>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</si>
  <si>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</si>
  <si>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</si>
  <si>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</si>
  <si>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</si>
  <si>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</si>
  <si>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</si>
  <si>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</si>
  <si>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</si>
  <si>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</si>
  <si>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</si>
  <si>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</si>
  <si>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</si>
  <si>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</si>
  <si>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</si>
  <si>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</si>
  <si>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</si>
  <si>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</si>
  <si>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</si>
  <si>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</si>
  <si>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</si>
  <si>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</si>
  <si>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</si>
  <si>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</si>
  <si>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</si>
  <si>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</si>
  <si>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</si>
  <si>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</si>
  <si>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</si>
  <si>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</si>
  <si>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</si>
  <si>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</si>
  <si>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</si>
  <si>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</si>
  <si>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</si>
  <si>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</si>
  <si>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</si>
  <si>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</si>
  <si>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</si>
  <si>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</si>
  <si>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</si>
  <si>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</si>
  <si>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</si>
  <si>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</si>
  <si>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</si>
  <si>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</si>
  <si>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</si>
  <si>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</si>
  <si>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</si>
  <si>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</si>
  <si>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</si>
  <si>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</si>
  <si>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</si>
  <si>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</si>
  <si>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</si>
  <si>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</si>
  <si>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</si>
  <si>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</si>
  <si>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</si>
  <si>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</si>
  <si>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</si>
  <si>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</si>
  <si>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</si>
  <si>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</si>
  <si>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</si>
  <si>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</si>
  <si>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</si>
  <si>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</si>
  <si>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</si>
  <si>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</si>
  <si>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</si>
  <si>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</si>
  <si>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</si>
  <si>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</si>
  <si>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</si>
  <si>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</si>
  <si>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</si>
  <si>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</si>
  <si>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</si>
  <si>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</si>
  <si>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</si>
  <si>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</si>
  <si>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</si>
  <si>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</si>
  <si>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</si>
  <si>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</si>
  <si>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</si>
  <si>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</si>
  <si>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</si>
  <si>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</si>
  <si>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</si>
  <si>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</si>
  <si>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</si>
  <si>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</si>
  <si>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</si>
  <si>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</si>
  <si>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</si>
  <si>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</si>
  <si>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</si>
  <si>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</si>
  <si>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</si>
  <si>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</si>
  <si>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</si>
  <si>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</si>
  <si>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</si>
  <si>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</si>
  <si>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</si>
  <si>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</si>
  <si>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</si>
  <si>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</si>
  <si>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</si>
  <si>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</si>
  <si>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</si>
  <si>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</si>
  <si>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</si>
  <si>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</si>
  <si>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</si>
  <si>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</si>
  <si>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</si>
  <si>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</si>
  <si>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OMNIUM LEIDING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</si>
  <si>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Aard van activiteit:</t>
  </si>
  <si>
    <t>Aantal dagen</t>
  </si>
  <si>
    <t>Ik verklaar kennis te hebben genomen van de verzekeringsvoorwaarden.</t>
  </si>
  <si>
    <t>Opgelet voor de franchise bij een ongeval! Meer info op www.ksa.be/verzekering.</t>
  </si>
  <si>
    <t>Datum en naam van de verantwoordelijke:</t>
  </si>
  <si>
    <t>De verzekering is enkel voor personenwagens, monovolumes, mini-busjes en lichte vracht tot 3,5T (niet voor motoren).
De verzekering kan niet afgesloten worden voor gehuurde wagens.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</si>
  <si>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</si>
  <si>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</si>
  <si>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</si>
  <si>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</si>
  <si>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</si>
  <si>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</si>
  <si>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</si>
  <si>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</si>
  <si>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</si>
  <si>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</si>
  <si>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</si>
  <si>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</si>
  <si>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</si>
  <si>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</si>
  <si>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</si>
  <si>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</si>
  <si>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</si>
  <si>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</si>
  <si>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</si>
  <si>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</si>
  <si>
    <t>Verzekering - Omnium op voertuig</t>
  </si>
  <si>
    <t>Ik wens de voertuigen met volgende nummerplaat te verzekeren:</t>
  </si>
  <si>
    <t>Periode van …
(datum)</t>
  </si>
  <si>
    <t>… tot en met
(datum)</t>
  </si>
  <si>
    <t>Nummerplaat voertuig</t>
  </si>
  <si>
    <t>Totaal premie</t>
  </si>
  <si>
    <t>Één persoon mag met meerdere voertuigen rijden. Komt hij/zij een ongeval tegen tijdens de verzekerde periode, dan is de schade gedekt.
Ik betaal hiervoor €6,00 per dag.</t>
  </si>
  <si>
    <t>Het voertuig is aanvullend omnium gedekt. Gebeurt er een ongeval tijdens de verzekerde periode, dan is de schade gedekt.
Meerdere personen kunnen gebruik maken van één voertuig.
De premie bedraagt €12,00 per dag per voertuig.</t>
  </si>
  <si>
    <t>Ik wens volgende personen/autobestuurders te verzekeren:</t>
  </si>
  <si>
    <t>Voornaam + naam</t>
  </si>
  <si>
    <t>Ik betaal, na ontvangst van de factuur een totale premie van:</t>
  </si>
  <si>
    <t>Optie omnium op voertuig</t>
  </si>
  <si>
    <t>Optie omnium op persoon</t>
  </si>
  <si>
    <t>Het voertuig is aanvullend omnium gedekt. Gebeurt er een ongeval tijdens de verzekerde periode, dan is de schade gedekt.
Meerdere personen kunnen gebruik maken van één voertuig.
Ik betaal hiervoor €12,00 per dag.</t>
  </si>
  <si>
    <t>Één persoon mag met meerdere voertuigen rijden. Komt hij/zij een ongeval tegen tijdens de verzekerde periode, dan is de schade gedekt.
Ik betaal hiervoor €6,00 per dag.</t>
  </si>
  <si>
    <t>Vul de gegevens aan op het juiste tabblad!</t>
  </si>
  <si>
    <t>Verzekering - Omnium op persoon</t>
  </si>
  <si>
    <t>Je krijgt een bevestigingsmail wanneer de verzekering in orde is, betaling na ontvangst factuur.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</si>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</sst>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/mm/yyyy;@"/>
    <numFmt numFmtId="166" formatCode="&quot;€&quot;\ #,##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168B3"/>
      <name val="Calibri"/>
      <family val="2"/>
      <scheme val="minor"/>
    </font>
    <font>
      <i/>
      <sz val="9"/>
      <color rgb="FFE4313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8B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5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/>
    <xf numFmtId="0" fontId="0" fillId="0" borderId="0" xfId="0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24" xfId="0" applyNumberForma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0" fontId="0" fillId="0" borderId="25" xfId="0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26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2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165" fontId="3" fillId="2" borderId="17" xfId="0" applyNumberFormat="1" applyFont="1" applyFill="1" applyBorder="1" applyAlignment="1" applyProtection="1">
      <alignment horizontal="center" vertical="center"/>
      <protection locked="0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18"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43137"/>
      <color rgb="FF0168B3"/>
      <color rgb="FF006699"/>
      <color rgb="FFEE3940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240029</xdr:colOff>
      <xdr:row>1</xdr:row>
      <xdr:rowOff>0</xdr:rowOff>
    </xdr:from>
    <xdr:to>
      <xdr:col>10</xdr:col>
      <xdr:colOff>16314</xdr:colOff>
      <xdr:row>2</xdr:row>
      <xdr:rowOff>17565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BD54BE8B-A112-4339-98CC-80AB4FCA0D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116829" y="180975"/>
          <a:ext cx="1835590" cy="90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D1F3-A2E9-4BFF-BC19-11989E9E4BDA}">
  <dimension ref="A1:P37"/>
  <sheetViews>
    <sheetView showGridLines="0" showRowColHeaders="0" tabSelected="1" topLeftCell="A3" workbookViewId="0">
      <selection activeCell="B29" sqref="B29:J32"/>
    </sheetView>
  </sheetViews>
  <sheetFormatPr defaultColWidth="0" defaultRowHeight="15" zeroHeight="1" x14ac:dyDescent="0.25"/>
  <cols>
    <col min="1" max="1" width="5.7109375" customWidth="1"/>
    <col min="2" max="2" width="15" customWidth="1"/>
    <col min="3" max="3" width="10.85546875" customWidth="1"/>
    <col min="4" max="5" width="9.7109375" customWidth="1"/>
    <col min="6" max="6" width="9.28515625" customWidth="1"/>
    <col min="7" max="7" width="15" customWidth="1"/>
    <col min="8" max="8" width="10.85546875" customWidth="1"/>
    <col min="9" max="10" width="9.7109375" customWidth="1"/>
    <col min="11" max="11" width="5.7109375" customWidth="1"/>
    <col min="12" max="16" width="0" hidden="1" customWidth="1"/>
    <col min="17" max="16384" width="8.85546875" hidden="1"/>
  </cols>
  <sheetData>
    <row r="1" spans="2:10" s="21" customFormat="1" x14ac:dyDescent="0.25"/>
    <row r="2" spans="2:10" s="21" customFormat="1" ht="69.95" customHeight="1" x14ac:dyDescent="0.25">
      <c r="B2" s="38" t="s">
        <v>258</v>
      </c>
      <c r="C2" s="38"/>
      <c r="D2" s="38"/>
      <c r="E2" s="38"/>
      <c r="F2" s="38"/>
      <c r="G2" s="38"/>
      <c r="H2" s="38"/>
      <c r="I2" s="38"/>
    </row>
    <row r="3" spans="2:10" s="21" customFormat="1" x14ac:dyDescent="0.25"/>
    <row r="4" spans="2:10" s="21" customFormat="1" ht="23.25" customHeight="1" x14ac:dyDescent="0.25">
      <c r="B4" s="39" t="s">
        <v>2</v>
      </c>
      <c r="C4" s="39"/>
      <c r="D4" s="39"/>
      <c r="E4" s="39"/>
      <c r="F4" s="6"/>
    </row>
    <row r="5" spans="2:10" s="21" customFormat="1" x14ac:dyDescent="0.25"/>
    <row r="6" spans="2:10" s="21" customFormat="1" x14ac:dyDescent="0.25">
      <c r="B6" s="12" t="s">
        <v>101</v>
      </c>
      <c r="C6" s="15"/>
      <c r="D6" s="15"/>
      <c r="G6" s="3" t="str">
        <f>"Datum aanvraag: "</f>
        <v xml:space="preserve">Datum aanvraag: </v>
      </c>
      <c r="H6" s="4"/>
    </row>
    <row r="7" spans="2:10" s="21" customFormat="1" x14ac:dyDescent="0.25">
      <c r="B7" s="1" t="str">
        <f>"Groepsnummer:  "</f>
        <v xml:space="preserve">Groepsnummer:  </v>
      </c>
      <c r="C7" s="2"/>
      <c r="D7" s="9"/>
      <c r="E7" s="9"/>
      <c r="G7" s="3" t="str">
        <f>"Naam groep: "</f>
        <v xml:space="preserve">Naam groep: </v>
      </c>
      <c r="H7" s="5" t="str">
        <f>_xlfn.IFNA(VLOOKUP(C7,Groepen!A2:B288,2,FALSE),"Vul je groepsnummer in!")</f>
        <v>Vul je groepsnummer in!</v>
      </c>
    </row>
    <row r="8" spans="2:10" s="21" customFormat="1" x14ac:dyDescent="0.25">
      <c r="B8" s="6"/>
      <c r="C8" s="6"/>
      <c r="D8" s="6"/>
      <c r="E8" s="6"/>
      <c r="F8" s="6"/>
      <c r="H8" s="6"/>
    </row>
    <row r="9" spans="2:10" s="21" customFormat="1" x14ac:dyDescent="0.25">
      <c r="B9" s="12" t="s">
        <v>100</v>
      </c>
    </row>
    <row r="10" spans="2:10" s="21" customFormat="1" x14ac:dyDescent="0.25">
      <c r="B10" s="21" t="s">
        <v>1</v>
      </c>
      <c r="C10" s="8"/>
      <c r="D10" s="9"/>
      <c r="E10" s="9"/>
      <c r="G10" s="3" t="str">
        <f>"Naam: "</f>
        <v xml:space="preserve">Naam: </v>
      </c>
      <c r="H10" s="8"/>
      <c r="I10" s="14"/>
      <c r="J10" s="14"/>
    </row>
    <row r="11" spans="2:10" s="21" customFormat="1" x14ac:dyDescent="0.25">
      <c r="B11" s="21" t="s">
        <v>303</v>
      </c>
      <c r="C11" s="10"/>
      <c r="D11" s="9"/>
      <c r="E11" s="9"/>
      <c r="G11" s="3" t="s">
        <v>0</v>
      </c>
      <c r="H11" s="8"/>
      <c r="I11" s="14"/>
      <c r="J11" s="14"/>
    </row>
    <row r="12" spans="2:10" s="21" customFormat="1" x14ac:dyDescent="0.25">
      <c r="B12" s="6"/>
      <c r="C12" s="6"/>
      <c r="D12" s="6"/>
      <c r="E12" s="6"/>
      <c r="F12" s="6"/>
      <c r="G12" s="6"/>
      <c r="H12" s="6"/>
      <c r="I12" s="11"/>
    </row>
    <row r="13" spans="2:10" s="21" customFormat="1" x14ac:dyDescent="0.25">
      <c r="B13" s="13" t="s">
        <v>102</v>
      </c>
      <c r="H13" s="6"/>
      <c r="I13" s="11"/>
    </row>
    <row r="14" spans="2:10" s="21" customFormat="1" x14ac:dyDescent="0.25">
      <c r="B14" s="18" t="s">
        <v>259</v>
      </c>
      <c r="D14" s="8"/>
      <c r="E14" s="9"/>
      <c r="F14" s="9"/>
      <c r="G14" s="9"/>
      <c r="H14" s="14"/>
      <c r="I14" s="14"/>
      <c r="J14" s="14"/>
    </row>
    <row r="15" spans="2:10" x14ac:dyDescent="0.25"/>
    <row r="16" spans="2:10" ht="15.75" thickBot="1" x14ac:dyDescent="0.3"/>
    <row r="17" spans="2:13" ht="18" customHeight="1" thickBot="1" x14ac:dyDescent="0.3">
      <c r="B17" s="44" t="s">
        <v>296</v>
      </c>
      <c r="C17" s="45"/>
      <c r="D17" s="45"/>
      <c r="E17" s="46"/>
      <c r="F17" s="32"/>
      <c r="G17" s="44" t="s">
        <v>297</v>
      </c>
      <c r="H17" s="45"/>
      <c r="I17" s="45"/>
      <c r="J17" s="53"/>
    </row>
    <row r="18" spans="2:13" ht="106.5" customHeight="1" thickBot="1" x14ac:dyDescent="0.3">
      <c r="B18" s="35" t="s">
        <v>298</v>
      </c>
      <c r="C18" s="36"/>
      <c r="D18" s="36"/>
      <c r="E18" s="37"/>
      <c r="F18" s="32"/>
      <c r="G18" s="51" t="s">
        <v>299</v>
      </c>
      <c r="H18" s="51"/>
      <c r="I18" s="51"/>
      <c r="J18" s="52"/>
    </row>
    <row r="19" spans="2:13" ht="15.95" customHeight="1" thickBot="1" x14ac:dyDescent="0.3">
      <c r="B19" s="48" t="str">
        <f>_xlfn.CONCAT(SUM('Omnium op voertuig'!J7:J36)," dagen x €12 = €",'Omnium op voertuig'!J38:K38)</f>
        <v>0 dagen x €12 = €0</v>
      </c>
      <c r="C19" s="49"/>
      <c r="D19" s="49"/>
      <c r="E19" s="50"/>
      <c r="F19" s="34"/>
      <c r="G19" s="48" t="str">
        <f>_xlfn.CONCAT(SUM('Omnium op persoon'!J7:J36)," dagen x €6 = €",'Omnium op persoon'!J38:K38)</f>
        <v>0 dagen x €6 = €0</v>
      </c>
      <c r="H19" s="49"/>
      <c r="I19" s="49"/>
      <c r="J19" s="50"/>
    </row>
    <row r="20" spans="2:13" x14ac:dyDescent="0.25">
      <c r="B20" s="33"/>
      <c r="C20" s="33"/>
      <c r="D20" s="33"/>
      <c r="E20" s="33"/>
      <c r="G20" s="33"/>
      <c r="H20" s="33"/>
      <c r="I20" s="33"/>
      <c r="J20" s="33"/>
    </row>
    <row r="21" spans="2:13" x14ac:dyDescent="0.25">
      <c r="B21" s="47" t="s">
        <v>300</v>
      </c>
      <c r="C21" s="47"/>
      <c r="D21" s="47"/>
      <c r="E21" s="47"/>
      <c r="F21" s="47"/>
      <c r="G21" s="47"/>
      <c r="H21" s="47"/>
      <c r="I21" s="47"/>
      <c r="J21" s="47"/>
    </row>
    <row r="22" spans="2:13" ht="15.75" thickBot="1" x14ac:dyDescent="0.3"/>
    <row r="23" spans="2:13" s="7" customFormat="1" ht="18" customHeight="1" thickBot="1" x14ac:dyDescent="0.3">
      <c r="B23" s="7" t="s">
        <v>295</v>
      </c>
      <c r="H23" s="21"/>
      <c r="I23" s="42">
        <f>SUM('Omnium op voertuig'!K7:K36)+SUM('Omnium op persoon'!K7:K36)</f>
        <v>0</v>
      </c>
      <c r="J23" s="43"/>
      <c r="M23" s="21" t="str">
        <f>IF('Omnium op voertuig'!B7="x","€12,00",IF('Omnium op voertuig'!B8="x","€6,00", "€0,00"))</f>
        <v>€0,00</v>
      </c>
    </row>
    <row r="24" spans="2:13" s="7" customFormat="1" x14ac:dyDescent="0.25"/>
    <row r="25" spans="2:13" s="7" customFormat="1" x14ac:dyDescent="0.25">
      <c r="B25" s="18" t="s">
        <v>261</v>
      </c>
    </row>
    <row r="26" spans="2:13" s="7" customFormat="1" x14ac:dyDescent="0.25">
      <c r="B26" s="18" t="s">
        <v>262</v>
      </c>
    </row>
    <row r="27" spans="2:13" s="7" customFormat="1" x14ac:dyDescent="0.25"/>
    <row r="28" spans="2:13" s="7" customFormat="1" x14ac:dyDescent="0.25">
      <c r="B28" s="18" t="s">
        <v>263</v>
      </c>
      <c r="D28" s="21"/>
      <c r="E28" s="21"/>
      <c r="F28" s="21"/>
      <c r="G28" s="21"/>
    </row>
    <row r="29" spans="2:13" s="7" customFormat="1" x14ac:dyDescent="0.25">
      <c r="B29" s="41"/>
      <c r="C29" s="41"/>
      <c r="D29" s="41"/>
      <c r="E29" s="41"/>
      <c r="F29" s="41"/>
      <c r="G29" s="41"/>
      <c r="H29" s="41"/>
      <c r="I29" s="41"/>
      <c r="J29" s="41"/>
    </row>
    <row r="30" spans="2:13" s="7" customFormat="1" x14ac:dyDescent="0.25">
      <c r="B30" s="41"/>
      <c r="C30" s="41"/>
      <c r="D30" s="41"/>
      <c r="E30" s="41"/>
      <c r="F30" s="41"/>
      <c r="G30" s="41"/>
      <c r="H30" s="41"/>
      <c r="I30" s="41"/>
      <c r="J30" s="41"/>
    </row>
    <row r="31" spans="2:13" s="7" customFormat="1" x14ac:dyDescent="0.25">
      <c r="B31" s="41"/>
      <c r="C31" s="41"/>
      <c r="D31" s="41"/>
      <c r="E31" s="41"/>
      <c r="F31" s="41"/>
      <c r="G31" s="41"/>
      <c r="H31" s="41"/>
      <c r="I31" s="41"/>
      <c r="J31" s="41"/>
    </row>
    <row r="32" spans="2:13" s="7" customFormat="1" x14ac:dyDescent="0.25">
      <c r="B32" s="41"/>
      <c r="C32" s="41"/>
      <c r="D32" s="41"/>
      <c r="E32" s="41"/>
      <c r="F32" s="41"/>
      <c r="G32" s="41"/>
      <c r="H32" s="41"/>
      <c r="I32" s="41"/>
      <c r="J32" s="41"/>
    </row>
    <row r="33" spans="2:10" s="7" customFormat="1" x14ac:dyDescent="0.25"/>
    <row r="34" spans="2:10" s="7" customFormat="1" x14ac:dyDescent="0.25">
      <c r="B34" s="7" t="s">
        <v>302</v>
      </c>
      <c r="F34" s="22"/>
      <c r="G34" s="22"/>
    </row>
    <row r="35" spans="2:10" s="7" customFormat="1" x14ac:dyDescent="0.25">
      <c r="B35" s="6"/>
      <c r="C35" s="6"/>
      <c r="D35" s="6"/>
      <c r="E35" s="6"/>
      <c r="F35" s="6"/>
      <c r="G35" s="6"/>
      <c r="H35" s="6"/>
      <c r="I35" s="6"/>
    </row>
    <row r="36" spans="2:10" s="7" customFormat="1" ht="28.5" customHeight="1" x14ac:dyDescent="0.25">
      <c r="B36" s="40" t="s">
        <v>264</v>
      </c>
      <c r="C36" s="40"/>
      <c r="D36" s="40"/>
      <c r="E36" s="40"/>
      <c r="F36" s="40"/>
      <c r="G36" s="40"/>
      <c r="H36" s="40"/>
      <c r="I36" s="40"/>
      <c r="J36" s="40"/>
    </row>
    <row r="37" spans="2:10" x14ac:dyDescent="0.25"/>
  </sheetData>
  <sheetProtection algorithmName="SHA-512" hashValue="n6vxZTtfupC1LN0txT5RkhUhGxRmqaWFRelF173wFgBC1dMDULGtJWIOQkPRpKoZCQxjVaJsFbtmrCU+qAtzrA==" saltValue="viD4/502N9b57Gym71GgSw==" spinCount="100000" sheet="1" objects="1" scenarios="1" selectLockedCells="1"/>
  <mergeCells count="12">
    <mergeCell ref="B18:E18"/>
    <mergeCell ref="B2:I2"/>
    <mergeCell ref="B4:E4"/>
    <mergeCell ref="B36:J36"/>
    <mergeCell ref="B29:J32"/>
    <mergeCell ref="I23:J23"/>
    <mergeCell ref="B17:E17"/>
    <mergeCell ref="B21:J21"/>
    <mergeCell ref="B19:E19"/>
    <mergeCell ref="G19:J19"/>
    <mergeCell ref="G18:J18"/>
    <mergeCell ref="G17:J17"/>
  </mergeCells>
  <conditionalFormatting sqref="H7">
    <cfRule type="containsText" dxfId="17" priority="2" operator="containsText" text="Vul je">
      <formula>NOT(ISERROR(SEARCH("Vul je",H7)))</formula>
    </cfRule>
  </conditionalFormatting>
  <conditionalFormatting sqref="I23:J23">
    <cfRule type="containsText" dxfId="16" priority="1" operator="containsText" text="FOUT">
      <formula>NOT(ISERROR(SEARCH("FOUT",I23)))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showRowColHeaders="0" zoomScaleNormal="100" zoomScaleSheetLayoutView="100" workbookViewId="0">
      <selection activeCell="H11" sqref="H11:I11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10.85546875" style="7" customWidth="1"/>
    <col min="4" max="5" width="9.7109375" style="7" customWidth="1"/>
    <col min="6" max="9" width="9.28515625" style="7" customWidth="1"/>
    <col min="10" max="11" width="10.7109375" style="7" customWidth="1"/>
    <col min="12" max="12" width="5.7109375" style="7" customWidth="1"/>
    <col min="13" max="13" width="9.140625" style="7" hidden="1" customWidth="1"/>
    <col min="14" max="14" width="5.42578125" style="7" hidden="1" customWidth="1"/>
    <col min="15" max="15" width="3" style="7" hidden="1" customWidth="1"/>
    <col min="16" max="16" width="2" style="7" hidden="1" customWidth="1"/>
    <col min="17" max="16384" width="9.140625" style="7" hidden="1"/>
  </cols>
  <sheetData>
    <row r="1" spans="2:16" x14ac:dyDescent="0.25"/>
    <row r="2" spans="2:16" x14ac:dyDescent="0.25">
      <c r="B2" s="13" t="s">
        <v>285</v>
      </c>
    </row>
    <row r="3" spans="2:16" s="21" customFormat="1" ht="74.650000000000006" customHeight="1" x14ac:dyDescent="0.25">
      <c r="B3" s="68" t="s">
        <v>292</v>
      </c>
      <c r="C3" s="68"/>
      <c r="D3" s="68"/>
      <c r="E3" s="68"/>
      <c r="F3" s="68"/>
      <c r="G3" s="68"/>
      <c r="H3" s="68"/>
      <c r="I3" s="68"/>
      <c r="J3" s="68"/>
      <c r="K3" s="68"/>
    </row>
    <row r="4" spans="2:16" s="21" customForma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6" s="21" customFormat="1" ht="15.75" thickBot="1" x14ac:dyDescent="0.3">
      <c r="B5" s="21" t="s">
        <v>286</v>
      </c>
    </row>
    <row r="6" spans="2:16" ht="33" customHeight="1" thickBot="1" x14ac:dyDescent="0.3">
      <c r="B6" s="69" t="s">
        <v>289</v>
      </c>
      <c r="C6" s="70"/>
      <c r="D6" s="70"/>
      <c r="E6" s="71"/>
      <c r="F6" s="60" t="s">
        <v>287</v>
      </c>
      <c r="G6" s="61"/>
      <c r="H6" s="64" t="s">
        <v>288</v>
      </c>
      <c r="I6" s="65"/>
      <c r="J6" s="25" t="s">
        <v>260</v>
      </c>
      <c r="K6" s="25" t="s">
        <v>290</v>
      </c>
    </row>
    <row r="7" spans="2:16" s="17" customFormat="1" x14ac:dyDescent="0.25">
      <c r="B7" s="72"/>
      <c r="C7" s="73"/>
      <c r="D7" s="73"/>
      <c r="E7" s="74"/>
      <c r="F7" s="62"/>
      <c r="G7" s="63"/>
      <c r="H7" s="62"/>
      <c r="I7" s="66"/>
      <c r="J7" s="28">
        <f>IF(AND(F7=H7,COUNTBLANK(F7:I7)=2),P7,O7)</f>
        <v>0</v>
      </c>
      <c r="K7" s="30">
        <f>J7*12</f>
        <v>0</v>
      </c>
      <c r="L7" s="19"/>
      <c r="N7" s="18">
        <f>IF(COUNTBLANK(F7:I7)&lt;=2,H7-F7,0)</f>
        <v>0</v>
      </c>
      <c r="O7" s="18">
        <f>IF(N7=0,N7,N7+1)</f>
        <v>0</v>
      </c>
      <c r="P7" s="18">
        <f>IF(F7=H7,1,)</f>
        <v>1</v>
      </c>
    </row>
    <row r="8" spans="2:16" x14ac:dyDescent="0.25">
      <c r="B8" s="54"/>
      <c r="C8" s="55"/>
      <c r="D8" s="55"/>
      <c r="E8" s="56"/>
      <c r="F8" s="57"/>
      <c r="G8" s="59"/>
      <c r="H8" s="57"/>
      <c r="I8" s="58"/>
      <c r="J8" s="26">
        <f>IF(AND(F8=H8,COUNTBLANK(F8:I8)=2),P8,O8)</f>
        <v>0</v>
      </c>
      <c r="K8" s="31">
        <f>J8*12</f>
        <v>0</v>
      </c>
      <c r="L8" s="20"/>
      <c r="N8" s="18">
        <f t="shared" ref="N8:N10" si="0">IF(COUNTBLANK(F8:I8)&lt;=2,H8-F8,0)</f>
        <v>0</v>
      </c>
      <c r="O8" s="18">
        <f t="shared" ref="O8:O28" si="1">IF(N8=0,N8,N8+1)</f>
        <v>0</v>
      </c>
      <c r="P8" s="18">
        <f t="shared" ref="P8:P10" si="2">IF(F8=H8,1,)</f>
        <v>1</v>
      </c>
    </row>
    <row r="9" spans="2:16" s="21" customFormat="1" x14ac:dyDescent="0.25">
      <c r="B9" s="54"/>
      <c r="C9" s="55"/>
      <c r="D9" s="55"/>
      <c r="E9" s="56"/>
      <c r="F9" s="57"/>
      <c r="G9" s="59"/>
      <c r="H9" s="57"/>
      <c r="I9" s="58"/>
      <c r="J9" s="26">
        <f>IF(AND(F9=H9,COUNTBLANK(F9:I9)=2),P9,O9)</f>
        <v>0</v>
      </c>
      <c r="K9" s="31">
        <f t="shared" ref="K9:K36" si="3">J9*12</f>
        <v>0</v>
      </c>
      <c r="L9" s="27"/>
      <c r="N9" s="18">
        <f t="shared" si="0"/>
        <v>0</v>
      </c>
      <c r="O9" s="18">
        <f t="shared" si="1"/>
        <v>0</v>
      </c>
      <c r="P9" s="18">
        <f t="shared" si="2"/>
        <v>1</v>
      </c>
    </row>
    <row r="10" spans="2:16" s="21" customFormat="1" x14ac:dyDescent="0.25">
      <c r="B10" s="54"/>
      <c r="C10" s="55"/>
      <c r="D10" s="55"/>
      <c r="E10" s="56"/>
      <c r="F10" s="57"/>
      <c r="G10" s="59"/>
      <c r="H10" s="57"/>
      <c r="I10" s="58"/>
      <c r="J10" s="26">
        <f>IF(AND(F10=H10,COUNTBLANK(F10:I10)=2),P10,O10)</f>
        <v>0</v>
      </c>
      <c r="K10" s="31">
        <f t="shared" si="3"/>
        <v>0</v>
      </c>
      <c r="L10" s="27"/>
      <c r="N10" s="18">
        <f t="shared" si="0"/>
        <v>0</v>
      </c>
      <c r="O10" s="18">
        <f t="shared" si="1"/>
        <v>0</v>
      </c>
      <c r="P10" s="18">
        <f t="shared" si="2"/>
        <v>1</v>
      </c>
    </row>
    <row r="11" spans="2:16" s="21" customFormat="1" x14ac:dyDescent="0.25">
      <c r="B11" s="54"/>
      <c r="C11" s="55"/>
      <c r="D11" s="55"/>
      <c r="E11" s="56"/>
      <c r="F11" s="57"/>
      <c r="G11" s="59"/>
      <c r="H11" s="57"/>
      <c r="I11" s="58"/>
      <c r="J11" s="26">
        <f t="shared" ref="J11:J21" si="4">IF(AND(F11=H11,COUNTBLANK(F11:I11)=2),P11,O11)</f>
        <v>0</v>
      </c>
      <c r="K11" s="31">
        <f t="shared" si="3"/>
        <v>0</v>
      </c>
      <c r="L11" s="27"/>
      <c r="N11" s="18">
        <f t="shared" ref="N11:N28" si="5">IF(COUNTBLANK(F11:I11)&lt;=2,H11-F11,0)</f>
        <v>0</v>
      </c>
      <c r="O11" s="18">
        <f t="shared" si="1"/>
        <v>0</v>
      </c>
      <c r="P11" s="18">
        <f t="shared" ref="P11:P28" si="6">IF(F11=H11,1,)</f>
        <v>1</v>
      </c>
    </row>
    <row r="12" spans="2:16" s="21" customFormat="1" x14ac:dyDescent="0.25">
      <c r="B12" s="54"/>
      <c r="C12" s="55"/>
      <c r="D12" s="55"/>
      <c r="E12" s="56"/>
      <c r="F12" s="57"/>
      <c r="G12" s="59"/>
      <c r="H12" s="57"/>
      <c r="I12" s="58"/>
      <c r="J12" s="26">
        <f t="shared" si="4"/>
        <v>0</v>
      </c>
      <c r="K12" s="31">
        <f t="shared" si="3"/>
        <v>0</v>
      </c>
      <c r="L12" s="27"/>
      <c r="N12" s="18">
        <f t="shared" si="5"/>
        <v>0</v>
      </c>
      <c r="O12" s="18">
        <f t="shared" si="1"/>
        <v>0</v>
      </c>
      <c r="P12" s="18">
        <f t="shared" si="6"/>
        <v>1</v>
      </c>
    </row>
    <row r="13" spans="2:16" s="21" customFormat="1" x14ac:dyDescent="0.25">
      <c r="B13" s="54"/>
      <c r="C13" s="55"/>
      <c r="D13" s="55"/>
      <c r="E13" s="56"/>
      <c r="F13" s="57"/>
      <c r="G13" s="59"/>
      <c r="H13" s="57"/>
      <c r="I13" s="58"/>
      <c r="J13" s="26">
        <f t="shared" si="4"/>
        <v>0</v>
      </c>
      <c r="K13" s="31">
        <f t="shared" si="3"/>
        <v>0</v>
      </c>
      <c r="L13" s="27"/>
      <c r="N13" s="18">
        <f t="shared" si="5"/>
        <v>0</v>
      </c>
      <c r="O13" s="18">
        <f t="shared" si="1"/>
        <v>0</v>
      </c>
      <c r="P13" s="18">
        <f t="shared" si="6"/>
        <v>1</v>
      </c>
    </row>
    <row r="14" spans="2:16" s="21" customFormat="1" x14ac:dyDescent="0.25">
      <c r="B14" s="54"/>
      <c r="C14" s="55"/>
      <c r="D14" s="55"/>
      <c r="E14" s="56"/>
      <c r="F14" s="57"/>
      <c r="G14" s="59"/>
      <c r="H14" s="57"/>
      <c r="I14" s="58"/>
      <c r="J14" s="26">
        <f t="shared" si="4"/>
        <v>0</v>
      </c>
      <c r="K14" s="31">
        <f t="shared" si="3"/>
        <v>0</v>
      </c>
      <c r="L14" s="27"/>
      <c r="N14" s="18">
        <f t="shared" si="5"/>
        <v>0</v>
      </c>
      <c r="O14" s="18">
        <f t="shared" si="1"/>
        <v>0</v>
      </c>
      <c r="P14" s="18">
        <f t="shared" si="6"/>
        <v>1</v>
      </c>
    </row>
    <row r="15" spans="2:16" s="21" customFormat="1" x14ac:dyDescent="0.25">
      <c r="B15" s="54"/>
      <c r="C15" s="55"/>
      <c r="D15" s="55"/>
      <c r="E15" s="56"/>
      <c r="F15" s="57"/>
      <c r="G15" s="59"/>
      <c r="H15" s="57"/>
      <c r="I15" s="58"/>
      <c r="J15" s="26">
        <f t="shared" si="4"/>
        <v>0</v>
      </c>
      <c r="K15" s="31">
        <f t="shared" si="3"/>
        <v>0</v>
      </c>
      <c r="L15" s="27"/>
      <c r="N15" s="18">
        <f t="shared" si="5"/>
        <v>0</v>
      </c>
      <c r="O15" s="18">
        <f t="shared" si="1"/>
        <v>0</v>
      </c>
      <c r="P15" s="18">
        <f t="shared" si="6"/>
        <v>1</v>
      </c>
    </row>
    <row r="16" spans="2:16" s="21" customFormat="1" x14ac:dyDescent="0.25">
      <c r="B16" s="54"/>
      <c r="C16" s="55"/>
      <c r="D16" s="55"/>
      <c r="E16" s="56"/>
      <c r="F16" s="57"/>
      <c r="G16" s="59"/>
      <c r="H16" s="57"/>
      <c r="I16" s="58"/>
      <c r="J16" s="26">
        <f t="shared" si="4"/>
        <v>0</v>
      </c>
      <c r="K16" s="31">
        <f t="shared" si="3"/>
        <v>0</v>
      </c>
      <c r="L16" s="27"/>
      <c r="N16" s="18">
        <f t="shared" si="5"/>
        <v>0</v>
      </c>
      <c r="O16" s="18">
        <f t="shared" si="1"/>
        <v>0</v>
      </c>
      <c r="P16" s="18">
        <f t="shared" si="6"/>
        <v>1</v>
      </c>
    </row>
    <row r="17" spans="2:16" s="21" customFormat="1" x14ac:dyDescent="0.25">
      <c r="B17" s="54"/>
      <c r="C17" s="55"/>
      <c r="D17" s="55"/>
      <c r="E17" s="56"/>
      <c r="F17" s="57"/>
      <c r="G17" s="59"/>
      <c r="H17" s="57"/>
      <c r="I17" s="58"/>
      <c r="J17" s="26">
        <f t="shared" si="4"/>
        <v>0</v>
      </c>
      <c r="K17" s="31">
        <f t="shared" si="3"/>
        <v>0</v>
      </c>
      <c r="L17" s="27"/>
      <c r="N17" s="18">
        <f t="shared" si="5"/>
        <v>0</v>
      </c>
      <c r="O17" s="18">
        <f t="shared" si="1"/>
        <v>0</v>
      </c>
      <c r="P17" s="18">
        <f t="shared" si="6"/>
        <v>1</v>
      </c>
    </row>
    <row r="18" spans="2:16" s="21" customFormat="1" x14ac:dyDescent="0.25">
      <c r="B18" s="54"/>
      <c r="C18" s="55"/>
      <c r="D18" s="55"/>
      <c r="E18" s="56"/>
      <c r="F18" s="57"/>
      <c r="G18" s="59"/>
      <c r="H18" s="57"/>
      <c r="I18" s="58"/>
      <c r="J18" s="26">
        <f t="shared" si="4"/>
        <v>0</v>
      </c>
      <c r="K18" s="31">
        <f t="shared" si="3"/>
        <v>0</v>
      </c>
      <c r="L18" s="27"/>
      <c r="N18" s="18">
        <f t="shared" si="5"/>
        <v>0</v>
      </c>
      <c r="O18" s="18">
        <f t="shared" si="1"/>
        <v>0</v>
      </c>
      <c r="P18" s="18">
        <f t="shared" si="6"/>
        <v>1</v>
      </c>
    </row>
    <row r="19" spans="2:16" s="21" customFormat="1" x14ac:dyDescent="0.25">
      <c r="B19" s="54"/>
      <c r="C19" s="55"/>
      <c r="D19" s="55"/>
      <c r="E19" s="56"/>
      <c r="F19" s="57"/>
      <c r="G19" s="59"/>
      <c r="H19" s="57"/>
      <c r="I19" s="58"/>
      <c r="J19" s="26">
        <f t="shared" si="4"/>
        <v>0</v>
      </c>
      <c r="K19" s="31">
        <f t="shared" si="3"/>
        <v>0</v>
      </c>
      <c r="L19" s="27"/>
      <c r="N19" s="18">
        <f t="shared" si="5"/>
        <v>0</v>
      </c>
      <c r="O19" s="18">
        <f t="shared" si="1"/>
        <v>0</v>
      </c>
      <c r="P19" s="18">
        <f t="shared" si="6"/>
        <v>1</v>
      </c>
    </row>
    <row r="20" spans="2:16" s="21" customFormat="1" x14ac:dyDescent="0.25">
      <c r="B20" s="54"/>
      <c r="C20" s="55"/>
      <c r="D20" s="55"/>
      <c r="E20" s="56"/>
      <c r="F20" s="57"/>
      <c r="G20" s="59"/>
      <c r="H20" s="57"/>
      <c r="I20" s="58"/>
      <c r="J20" s="26">
        <f t="shared" si="4"/>
        <v>0</v>
      </c>
      <c r="K20" s="31">
        <f t="shared" si="3"/>
        <v>0</v>
      </c>
      <c r="L20" s="27"/>
      <c r="N20" s="18">
        <f t="shared" si="5"/>
        <v>0</v>
      </c>
      <c r="O20" s="18">
        <f t="shared" si="1"/>
        <v>0</v>
      </c>
      <c r="P20" s="18">
        <f t="shared" si="6"/>
        <v>1</v>
      </c>
    </row>
    <row r="21" spans="2:16" s="21" customFormat="1" x14ac:dyDescent="0.25">
      <c r="B21" s="54"/>
      <c r="C21" s="55"/>
      <c r="D21" s="55"/>
      <c r="E21" s="56"/>
      <c r="F21" s="57"/>
      <c r="G21" s="59"/>
      <c r="H21" s="57"/>
      <c r="I21" s="58"/>
      <c r="J21" s="26">
        <f t="shared" si="4"/>
        <v>0</v>
      </c>
      <c r="K21" s="31">
        <f t="shared" si="3"/>
        <v>0</v>
      </c>
      <c r="L21" s="27"/>
      <c r="N21" s="18">
        <f t="shared" si="5"/>
        <v>0</v>
      </c>
      <c r="O21" s="18">
        <f t="shared" si="1"/>
        <v>0</v>
      </c>
      <c r="P21" s="18">
        <f t="shared" si="6"/>
        <v>1</v>
      </c>
    </row>
    <row r="22" spans="2:16" s="21" customFormat="1" x14ac:dyDescent="0.25">
      <c r="B22" s="54"/>
      <c r="C22" s="55"/>
      <c r="D22" s="55"/>
      <c r="E22" s="56"/>
      <c r="F22" s="57"/>
      <c r="G22" s="59"/>
      <c r="H22" s="57"/>
      <c r="I22" s="58"/>
      <c r="J22" s="26">
        <f t="shared" ref="J22:J36" si="7">IF(AND(F22=H22,COUNTBLANK(F22:I22)=2),P22,O22)</f>
        <v>0</v>
      </c>
      <c r="K22" s="31">
        <f t="shared" si="3"/>
        <v>0</v>
      </c>
      <c r="L22" s="27"/>
      <c r="N22" s="18">
        <f t="shared" si="5"/>
        <v>0</v>
      </c>
      <c r="O22" s="18">
        <f t="shared" si="1"/>
        <v>0</v>
      </c>
      <c r="P22" s="18">
        <f t="shared" si="6"/>
        <v>1</v>
      </c>
    </row>
    <row r="23" spans="2:16" s="21" customFormat="1" x14ac:dyDescent="0.25">
      <c r="B23" s="54"/>
      <c r="C23" s="55"/>
      <c r="D23" s="55"/>
      <c r="E23" s="56"/>
      <c r="F23" s="57"/>
      <c r="G23" s="59"/>
      <c r="H23" s="57"/>
      <c r="I23" s="58"/>
      <c r="J23" s="26">
        <f t="shared" si="7"/>
        <v>0</v>
      </c>
      <c r="K23" s="31">
        <f t="shared" si="3"/>
        <v>0</v>
      </c>
      <c r="L23" s="27"/>
      <c r="N23" s="18">
        <f t="shared" si="5"/>
        <v>0</v>
      </c>
      <c r="O23" s="18">
        <f t="shared" si="1"/>
        <v>0</v>
      </c>
      <c r="P23" s="18">
        <f t="shared" si="6"/>
        <v>1</v>
      </c>
    </row>
    <row r="24" spans="2:16" s="21" customFormat="1" x14ac:dyDescent="0.25">
      <c r="B24" s="54"/>
      <c r="C24" s="55"/>
      <c r="D24" s="55"/>
      <c r="E24" s="56"/>
      <c r="F24" s="57"/>
      <c r="G24" s="59"/>
      <c r="H24" s="57"/>
      <c r="I24" s="58"/>
      <c r="J24" s="26">
        <f t="shared" si="7"/>
        <v>0</v>
      </c>
      <c r="K24" s="31">
        <f t="shared" si="3"/>
        <v>0</v>
      </c>
      <c r="L24" s="27"/>
      <c r="N24" s="18">
        <f t="shared" si="5"/>
        <v>0</v>
      </c>
      <c r="O24" s="18">
        <f t="shared" si="1"/>
        <v>0</v>
      </c>
      <c r="P24" s="18">
        <f t="shared" si="6"/>
        <v>1</v>
      </c>
    </row>
    <row r="25" spans="2:16" s="21" customFormat="1" x14ac:dyDescent="0.25">
      <c r="B25" s="54"/>
      <c r="C25" s="55"/>
      <c r="D25" s="55"/>
      <c r="E25" s="56"/>
      <c r="F25" s="57"/>
      <c r="G25" s="59"/>
      <c r="H25" s="57"/>
      <c r="I25" s="58"/>
      <c r="J25" s="26">
        <f t="shared" si="7"/>
        <v>0</v>
      </c>
      <c r="K25" s="31">
        <f t="shared" si="3"/>
        <v>0</v>
      </c>
      <c r="L25" s="27"/>
      <c r="N25" s="18">
        <f t="shared" si="5"/>
        <v>0</v>
      </c>
      <c r="O25" s="18">
        <f t="shared" si="1"/>
        <v>0</v>
      </c>
      <c r="P25" s="18">
        <f t="shared" si="6"/>
        <v>1</v>
      </c>
    </row>
    <row r="26" spans="2:16" s="21" customFormat="1" x14ac:dyDescent="0.25">
      <c r="B26" s="54"/>
      <c r="C26" s="55"/>
      <c r="D26" s="55"/>
      <c r="E26" s="56"/>
      <c r="F26" s="57"/>
      <c r="G26" s="59"/>
      <c r="H26" s="57"/>
      <c r="I26" s="58"/>
      <c r="J26" s="26">
        <f t="shared" si="7"/>
        <v>0</v>
      </c>
      <c r="K26" s="31">
        <f t="shared" si="3"/>
        <v>0</v>
      </c>
      <c r="L26" s="27"/>
      <c r="N26" s="18">
        <f t="shared" si="5"/>
        <v>0</v>
      </c>
      <c r="O26" s="18">
        <f t="shared" si="1"/>
        <v>0</v>
      </c>
      <c r="P26" s="18">
        <f t="shared" si="6"/>
        <v>1</v>
      </c>
    </row>
    <row r="27" spans="2:16" s="21" customFormat="1" x14ac:dyDescent="0.25">
      <c r="B27" s="54"/>
      <c r="C27" s="55"/>
      <c r="D27" s="55"/>
      <c r="E27" s="56"/>
      <c r="F27" s="57"/>
      <c r="G27" s="59"/>
      <c r="H27" s="57"/>
      <c r="I27" s="58"/>
      <c r="J27" s="26">
        <f t="shared" si="7"/>
        <v>0</v>
      </c>
      <c r="K27" s="31">
        <f t="shared" si="3"/>
        <v>0</v>
      </c>
      <c r="L27" s="27"/>
      <c r="N27" s="18">
        <f t="shared" si="5"/>
        <v>0</v>
      </c>
      <c r="O27" s="18">
        <f t="shared" si="1"/>
        <v>0</v>
      </c>
      <c r="P27" s="18">
        <f t="shared" si="6"/>
        <v>1</v>
      </c>
    </row>
    <row r="28" spans="2:16" s="21" customFormat="1" x14ac:dyDescent="0.25">
      <c r="B28" s="54"/>
      <c r="C28" s="55"/>
      <c r="D28" s="55"/>
      <c r="E28" s="56"/>
      <c r="F28" s="57"/>
      <c r="G28" s="59"/>
      <c r="H28" s="57"/>
      <c r="I28" s="58"/>
      <c r="J28" s="26">
        <f t="shared" si="7"/>
        <v>0</v>
      </c>
      <c r="K28" s="31">
        <f t="shared" si="3"/>
        <v>0</v>
      </c>
      <c r="L28" s="27"/>
      <c r="N28" s="18">
        <f t="shared" si="5"/>
        <v>0</v>
      </c>
      <c r="O28" s="18">
        <f t="shared" si="1"/>
        <v>0</v>
      </c>
      <c r="P28" s="18">
        <f t="shared" si="6"/>
        <v>1</v>
      </c>
    </row>
    <row r="29" spans="2:16" s="21" customFormat="1" x14ac:dyDescent="0.25">
      <c r="B29" s="54"/>
      <c r="C29" s="55"/>
      <c r="D29" s="55"/>
      <c r="E29" s="56"/>
      <c r="F29" s="57"/>
      <c r="G29" s="59"/>
      <c r="H29" s="57"/>
      <c r="I29" s="58"/>
      <c r="J29" s="26">
        <f t="shared" si="7"/>
        <v>0</v>
      </c>
      <c r="K29" s="31">
        <f t="shared" si="3"/>
        <v>0</v>
      </c>
      <c r="L29" s="27"/>
      <c r="N29" s="18">
        <f t="shared" ref="N29:N36" si="8">IF(COUNTBLANK(F29:I29)&lt;=2,H29-F29,0)</f>
        <v>0</v>
      </c>
      <c r="O29" s="18">
        <f t="shared" ref="O29:O36" si="9">IF(N29=0,N29,N29+1)</f>
        <v>0</v>
      </c>
      <c r="P29" s="18">
        <f t="shared" ref="P29:P36" si="10">IF(F29=H29,1,)</f>
        <v>1</v>
      </c>
    </row>
    <row r="30" spans="2:16" s="21" customFormat="1" x14ac:dyDescent="0.25">
      <c r="B30" s="54"/>
      <c r="C30" s="55"/>
      <c r="D30" s="55"/>
      <c r="E30" s="56"/>
      <c r="F30" s="57"/>
      <c r="G30" s="59"/>
      <c r="H30" s="57"/>
      <c r="I30" s="58"/>
      <c r="J30" s="26">
        <f t="shared" si="7"/>
        <v>0</v>
      </c>
      <c r="K30" s="31">
        <f t="shared" si="3"/>
        <v>0</v>
      </c>
      <c r="L30" s="27"/>
      <c r="N30" s="18">
        <f t="shared" si="8"/>
        <v>0</v>
      </c>
      <c r="O30" s="18">
        <f t="shared" si="9"/>
        <v>0</v>
      </c>
      <c r="P30" s="18">
        <f t="shared" si="10"/>
        <v>1</v>
      </c>
    </row>
    <row r="31" spans="2:16" s="21" customFormat="1" x14ac:dyDescent="0.25">
      <c r="B31" s="54"/>
      <c r="C31" s="55"/>
      <c r="D31" s="55"/>
      <c r="E31" s="56"/>
      <c r="F31" s="57"/>
      <c r="G31" s="59"/>
      <c r="H31" s="57"/>
      <c r="I31" s="58"/>
      <c r="J31" s="26">
        <f t="shared" si="7"/>
        <v>0</v>
      </c>
      <c r="K31" s="31">
        <f t="shared" si="3"/>
        <v>0</v>
      </c>
      <c r="L31" s="27"/>
      <c r="N31" s="18">
        <f t="shared" si="8"/>
        <v>0</v>
      </c>
      <c r="O31" s="18">
        <f t="shared" si="9"/>
        <v>0</v>
      </c>
      <c r="P31" s="18">
        <f t="shared" si="10"/>
        <v>1</v>
      </c>
    </row>
    <row r="32" spans="2:16" s="21" customFormat="1" x14ac:dyDescent="0.25">
      <c r="B32" s="54"/>
      <c r="C32" s="55"/>
      <c r="D32" s="55"/>
      <c r="E32" s="56"/>
      <c r="F32" s="57"/>
      <c r="G32" s="59"/>
      <c r="H32" s="57"/>
      <c r="I32" s="58"/>
      <c r="J32" s="26">
        <f t="shared" si="7"/>
        <v>0</v>
      </c>
      <c r="K32" s="31">
        <f t="shared" si="3"/>
        <v>0</v>
      </c>
      <c r="L32" s="27"/>
      <c r="N32" s="18">
        <f t="shared" si="8"/>
        <v>0</v>
      </c>
      <c r="O32" s="18">
        <f t="shared" si="9"/>
        <v>0</v>
      </c>
      <c r="P32" s="18">
        <f t="shared" si="10"/>
        <v>1</v>
      </c>
    </row>
    <row r="33" spans="2:16" s="21" customFormat="1" x14ac:dyDescent="0.25">
      <c r="B33" s="54"/>
      <c r="C33" s="55"/>
      <c r="D33" s="55"/>
      <c r="E33" s="56"/>
      <c r="F33" s="57"/>
      <c r="G33" s="59"/>
      <c r="H33" s="57"/>
      <c r="I33" s="58"/>
      <c r="J33" s="26">
        <f t="shared" si="7"/>
        <v>0</v>
      </c>
      <c r="K33" s="31">
        <f t="shared" si="3"/>
        <v>0</v>
      </c>
      <c r="L33" s="27"/>
      <c r="N33" s="18">
        <f t="shared" si="8"/>
        <v>0</v>
      </c>
      <c r="O33" s="18">
        <f t="shared" si="9"/>
        <v>0</v>
      </c>
      <c r="P33" s="18">
        <f t="shared" si="10"/>
        <v>1</v>
      </c>
    </row>
    <row r="34" spans="2:16" s="21" customFormat="1" x14ac:dyDescent="0.25">
      <c r="B34" s="54"/>
      <c r="C34" s="55"/>
      <c r="D34" s="55"/>
      <c r="E34" s="56"/>
      <c r="F34" s="57"/>
      <c r="G34" s="59"/>
      <c r="H34" s="57"/>
      <c r="I34" s="58"/>
      <c r="J34" s="26">
        <f t="shared" si="7"/>
        <v>0</v>
      </c>
      <c r="K34" s="31">
        <f t="shared" si="3"/>
        <v>0</v>
      </c>
      <c r="L34" s="27"/>
      <c r="N34" s="18">
        <f t="shared" si="8"/>
        <v>0</v>
      </c>
      <c r="O34" s="18">
        <f t="shared" si="9"/>
        <v>0</v>
      </c>
      <c r="P34" s="18">
        <f t="shared" si="10"/>
        <v>1</v>
      </c>
    </row>
    <row r="35" spans="2:16" s="21" customFormat="1" x14ac:dyDescent="0.25">
      <c r="B35" s="54"/>
      <c r="C35" s="55"/>
      <c r="D35" s="55"/>
      <c r="E35" s="56"/>
      <c r="F35" s="57"/>
      <c r="G35" s="59"/>
      <c r="H35" s="57"/>
      <c r="I35" s="58"/>
      <c r="J35" s="26">
        <f t="shared" si="7"/>
        <v>0</v>
      </c>
      <c r="K35" s="31">
        <f t="shared" si="3"/>
        <v>0</v>
      </c>
      <c r="L35" s="27"/>
      <c r="N35" s="18">
        <f t="shared" si="8"/>
        <v>0</v>
      </c>
      <c r="O35" s="18">
        <f t="shared" si="9"/>
        <v>0</v>
      </c>
      <c r="P35" s="18">
        <f t="shared" si="10"/>
        <v>1</v>
      </c>
    </row>
    <row r="36" spans="2:16" s="21" customFormat="1" ht="15.75" thickBot="1" x14ac:dyDescent="0.3">
      <c r="B36" s="54"/>
      <c r="C36" s="55"/>
      <c r="D36" s="55"/>
      <c r="E36" s="56"/>
      <c r="F36" s="57"/>
      <c r="G36" s="59"/>
      <c r="H36" s="57"/>
      <c r="I36" s="58"/>
      <c r="J36" s="29">
        <f t="shared" si="7"/>
        <v>0</v>
      </c>
      <c r="K36" s="31">
        <f t="shared" si="3"/>
        <v>0</v>
      </c>
      <c r="L36" s="27"/>
      <c r="N36" s="18">
        <f t="shared" si="8"/>
        <v>0</v>
      </c>
      <c r="O36" s="18">
        <f t="shared" si="9"/>
        <v>0</v>
      </c>
      <c r="P36" s="18">
        <f t="shared" si="10"/>
        <v>1</v>
      </c>
    </row>
    <row r="37" spans="2:16" ht="15.75" thickBot="1" x14ac:dyDescent="0.3">
      <c r="B37" s="67" t="str">
        <f>IF(AND(B7="x",B8="x"),"Je kan maar 1 auto of 1 persoon verzekeren per aanvraag!
Om de andere auto's of personen te verzekeren vul je een nieuwe aanvraag in.","")</f>
        <v/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2:16" ht="15.75" thickBot="1" x14ac:dyDescent="0.3">
      <c r="J38" s="42">
        <f>SUM(K7:K36)</f>
        <v>0</v>
      </c>
      <c r="K38" s="43"/>
    </row>
    <row r="39" spans="2:16" x14ac:dyDescent="0.25"/>
    <row r="53" spans="2:10" hidden="1" x14ac:dyDescent="0.25">
      <c r="B53" s="6"/>
      <c r="C53" s="6"/>
      <c r="D53" s="6"/>
      <c r="E53" s="6"/>
      <c r="F53" s="6"/>
      <c r="G53" s="6"/>
      <c r="H53" s="6"/>
      <c r="I53" s="6"/>
      <c r="J53" s="6"/>
    </row>
    <row r="54" spans="2:10" hidden="1" x14ac:dyDescent="0.25">
      <c r="B54" s="6"/>
      <c r="C54" s="6"/>
      <c r="D54" s="6"/>
      <c r="E54" s="6"/>
      <c r="F54" s="6"/>
      <c r="G54" s="6"/>
      <c r="H54" s="6"/>
      <c r="I54" s="6"/>
      <c r="J54" s="6"/>
    </row>
    <row r="55" spans="2:10" hidden="1" x14ac:dyDescent="0.25">
      <c r="B55" s="6"/>
      <c r="C55" s="6"/>
      <c r="D55" s="6"/>
      <c r="E55" s="6"/>
      <c r="F55" s="6"/>
      <c r="G55" s="6"/>
      <c r="H55" s="6"/>
      <c r="I55" s="6"/>
      <c r="J55" s="6"/>
    </row>
    <row r="56" spans="2:10" hidden="1" x14ac:dyDescent="0.25">
      <c r="B56" s="6"/>
      <c r="C56" s="6"/>
      <c r="I56" s="6"/>
      <c r="J56" s="6"/>
    </row>
  </sheetData>
  <sheetProtection algorithmName="SHA-512" hashValue="nscaRZL4wrtmLQ9SBDBj1D8sbvX9Q+sPvfsImbIvHO8XOSSb2RDbRo51+cpvlxE9xAoxYNoir2LEx2uBtL5Xcg==" saltValue="opTUwqlRgJt9ENbMGfzuRA==" spinCount="100000" sheet="1" selectLockedCells="1"/>
  <mergeCells count="96">
    <mergeCell ref="J38:K38"/>
    <mergeCell ref="B37:K37"/>
    <mergeCell ref="B3:K3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6:E6"/>
    <mergeCell ref="B7:E7"/>
    <mergeCell ref="B8:E8"/>
    <mergeCell ref="F30:G30"/>
    <mergeCell ref="H30:I30"/>
    <mergeCell ref="B29:E29"/>
    <mergeCell ref="B30:E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H21:I21"/>
    <mergeCell ref="F31:G31"/>
    <mergeCell ref="F32:G32"/>
    <mergeCell ref="H31:I31"/>
    <mergeCell ref="H32:I32"/>
    <mergeCell ref="B31:E31"/>
    <mergeCell ref="B32:E32"/>
    <mergeCell ref="F33:G33"/>
    <mergeCell ref="F34:G34"/>
    <mergeCell ref="H33:I33"/>
    <mergeCell ref="H34:I34"/>
    <mergeCell ref="B33:E33"/>
    <mergeCell ref="B34:E34"/>
    <mergeCell ref="F35:G35"/>
    <mergeCell ref="F36:G36"/>
    <mergeCell ref="H35:I35"/>
    <mergeCell ref="H36:I36"/>
    <mergeCell ref="B35:E35"/>
    <mergeCell ref="B36:E36"/>
    <mergeCell ref="H6:I6"/>
    <mergeCell ref="H7:I7"/>
    <mergeCell ref="H8:I8"/>
    <mergeCell ref="H9:I9"/>
    <mergeCell ref="F13:G13"/>
    <mergeCell ref="H10:I10"/>
    <mergeCell ref="F11:G11"/>
    <mergeCell ref="F12:G12"/>
    <mergeCell ref="F18:G18"/>
    <mergeCell ref="F6:G6"/>
    <mergeCell ref="F7:G7"/>
    <mergeCell ref="F8:G8"/>
    <mergeCell ref="F9:G9"/>
    <mergeCell ref="F10:G10"/>
    <mergeCell ref="F14:G14"/>
    <mergeCell ref="F15:G15"/>
    <mergeCell ref="F16:G16"/>
    <mergeCell ref="F17:G17"/>
    <mergeCell ref="H22:I22"/>
    <mergeCell ref="H23:I23"/>
    <mergeCell ref="H24:I24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5:I25"/>
    <mergeCell ref="H26:I26"/>
    <mergeCell ref="H27:I27"/>
    <mergeCell ref="H28:I28"/>
    <mergeCell ref="H29:I29"/>
    <mergeCell ref="B9:E9"/>
    <mergeCell ref="B10:E10"/>
    <mergeCell ref="B21:E21"/>
    <mergeCell ref="B22:E22"/>
    <mergeCell ref="B23:E23"/>
    <mergeCell ref="B24:E24"/>
    <mergeCell ref="B25:E25"/>
    <mergeCell ref="B26:E26"/>
    <mergeCell ref="B27:E27"/>
    <mergeCell ref="B28:E28"/>
  </mergeCells>
  <conditionalFormatting sqref="J7">
    <cfRule type="cellIs" dxfId="15" priority="11" operator="lessThan">
      <formula>0</formula>
    </cfRule>
  </conditionalFormatting>
  <conditionalFormatting sqref="J25:J36">
    <cfRule type="cellIs" dxfId="14" priority="9" operator="lessThan">
      <formula>0</formula>
    </cfRule>
  </conditionalFormatting>
  <conditionalFormatting sqref="J8:J24">
    <cfRule type="cellIs" dxfId="13" priority="7" operator="lessThan">
      <formula>0</formula>
    </cfRule>
  </conditionalFormatting>
  <conditionalFormatting sqref="H7:H8">
    <cfRule type="expression" dxfId="12" priority="17">
      <formula>AND(F7&gt;0,H7=0)</formula>
    </cfRule>
  </conditionalFormatting>
  <conditionalFormatting sqref="H9:H10 H32:H36">
    <cfRule type="expression" dxfId="11" priority="6">
      <formula>AND(F9&gt;0,H9=0)</formula>
    </cfRule>
  </conditionalFormatting>
  <conditionalFormatting sqref="K7:K36">
    <cfRule type="cellIs" dxfId="10" priority="5" operator="lessThan">
      <formula>0</formula>
    </cfRule>
  </conditionalFormatting>
  <conditionalFormatting sqref="J38:K38">
    <cfRule type="containsText" dxfId="9" priority="2" operator="containsText" text="FOUT">
      <formula>NOT(ISERROR(SEARCH("FOUT",J38)))</formula>
    </cfRule>
  </conditionalFormatting>
  <conditionalFormatting sqref="H11:H31">
    <cfRule type="expression" dxfId="8" priority="1">
      <formula>AND(F11&gt;0,H11=0)</formula>
    </cfRule>
  </conditionalFormatting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1333-7AB3-4FC7-BA84-0946B89D61E7}">
  <dimension ref="A1:P39"/>
  <sheetViews>
    <sheetView showGridLines="0" showRowColHeaders="0" topLeftCell="A4" zoomScaleNormal="100" zoomScaleSheetLayoutView="100" workbookViewId="0">
      <selection activeCell="F7" sqref="F7:I11"/>
    </sheetView>
  </sheetViews>
  <sheetFormatPr defaultColWidth="0" defaultRowHeight="14.45" customHeight="1" zeroHeight="1" x14ac:dyDescent="0.25"/>
  <cols>
    <col min="1" max="1" width="5.7109375" style="21" customWidth="1"/>
    <col min="2" max="2" width="15" style="21" customWidth="1"/>
    <col min="3" max="3" width="10.85546875" style="21" customWidth="1"/>
    <col min="4" max="5" width="9.7109375" style="21" customWidth="1"/>
    <col min="6" max="9" width="9.28515625" style="21" customWidth="1"/>
    <col min="10" max="11" width="10.7109375" style="21" customWidth="1"/>
    <col min="12" max="12" width="5.7109375" style="21" customWidth="1"/>
    <col min="13" max="13" width="9.140625" style="21" hidden="1"/>
    <col min="14" max="14" width="5.42578125" style="21" hidden="1" customWidth="1"/>
    <col min="15" max="16" width="2" style="21" hidden="1" customWidth="1"/>
    <col min="17" max="16384" width="9.140625" style="21" hidden="1"/>
  </cols>
  <sheetData>
    <row r="1" spans="2:16" ht="15" x14ac:dyDescent="0.25"/>
    <row r="2" spans="2:16" ht="15" x14ac:dyDescent="0.25">
      <c r="B2" s="13" t="s">
        <v>301</v>
      </c>
    </row>
    <row r="3" spans="2:16" ht="74.650000000000006" customHeight="1" x14ac:dyDescent="0.25">
      <c r="B3" s="68" t="s">
        <v>291</v>
      </c>
      <c r="C3" s="68"/>
      <c r="D3" s="68"/>
      <c r="E3" s="68"/>
      <c r="F3" s="68"/>
      <c r="G3" s="68"/>
      <c r="H3" s="68"/>
      <c r="I3" s="68"/>
      <c r="J3" s="68"/>
      <c r="K3" s="68"/>
    </row>
    <row r="4" spans="2:16" ht="15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6" ht="15.75" thickBot="1" x14ac:dyDescent="0.3">
      <c r="B5" s="21" t="s">
        <v>293</v>
      </c>
    </row>
    <row r="6" spans="2:16" ht="33" customHeight="1" thickBot="1" x14ac:dyDescent="0.3">
      <c r="B6" s="69" t="s">
        <v>294</v>
      </c>
      <c r="C6" s="70"/>
      <c r="D6" s="70"/>
      <c r="E6" s="71"/>
      <c r="F6" s="60" t="s">
        <v>287</v>
      </c>
      <c r="G6" s="61"/>
      <c r="H6" s="64" t="s">
        <v>288</v>
      </c>
      <c r="I6" s="65"/>
      <c r="J6" s="25" t="s">
        <v>260</v>
      </c>
      <c r="K6" s="25" t="s">
        <v>290</v>
      </c>
    </row>
    <row r="7" spans="2:16" ht="15" x14ac:dyDescent="0.25">
      <c r="B7" s="72"/>
      <c r="C7" s="73"/>
      <c r="D7" s="73"/>
      <c r="E7" s="74"/>
      <c r="F7" s="62"/>
      <c r="G7" s="63"/>
      <c r="H7" s="62"/>
      <c r="I7" s="66"/>
      <c r="J7" s="28">
        <f>IF(AND(F7=H7,COUNTBLANK(F7:I7)=2),P7,O7)</f>
        <v>0</v>
      </c>
      <c r="K7" s="30">
        <f>J7*6</f>
        <v>0</v>
      </c>
      <c r="L7" s="19"/>
      <c r="N7" s="18">
        <f>IF(COUNTBLANK(F7:I7)&lt;=2,H7-F7,0)</f>
        <v>0</v>
      </c>
      <c r="O7" s="18">
        <f>IF(N7=0,N7,N7+1)</f>
        <v>0</v>
      </c>
      <c r="P7" s="18">
        <f>IF(F7=H7,1,)</f>
        <v>1</v>
      </c>
    </row>
    <row r="8" spans="2:16" ht="15" x14ac:dyDescent="0.25">
      <c r="B8" s="54"/>
      <c r="C8" s="55"/>
      <c r="D8" s="55"/>
      <c r="E8" s="56"/>
      <c r="F8" s="57"/>
      <c r="G8" s="59"/>
      <c r="H8" s="57"/>
      <c r="I8" s="58"/>
      <c r="J8" s="26">
        <f>IF(AND(F8=H8,COUNTBLANK(F8:I8)=2),P8,O8)</f>
        <v>0</v>
      </c>
      <c r="K8" s="31">
        <f t="shared" ref="K8:K36" si="0">J8*6</f>
        <v>0</v>
      </c>
      <c r="L8" s="20"/>
      <c r="N8" s="18">
        <f t="shared" ref="N8:N21" si="1">IF(COUNTBLANK(F8:I8)&lt;=2,H8-F8,0)</f>
        <v>0</v>
      </c>
      <c r="O8" s="18">
        <f t="shared" ref="O8:O21" si="2">IF(N8=0,N8,N8+1)</f>
        <v>0</v>
      </c>
      <c r="P8" s="18">
        <f t="shared" ref="P8:P21" si="3">IF(F8=H8,1,)</f>
        <v>1</v>
      </c>
    </row>
    <row r="9" spans="2:16" ht="15" x14ac:dyDescent="0.25">
      <c r="B9" s="54"/>
      <c r="C9" s="55"/>
      <c r="D9" s="55"/>
      <c r="E9" s="56"/>
      <c r="F9" s="57"/>
      <c r="G9" s="59"/>
      <c r="H9" s="57"/>
      <c r="I9" s="58"/>
      <c r="J9" s="26">
        <f>IF(AND(F9=H9,COUNTBLANK(F9:I9)=2),P9,O9)</f>
        <v>0</v>
      </c>
      <c r="K9" s="31">
        <f t="shared" si="0"/>
        <v>0</v>
      </c>
      <c r="L9" s="27"/>
      <c r="N9" s="18">
        <f t="shared" si="1"/>
        <v>0</v>
      </c>
      <c r="O9" s="18">
        <f t="shared" si="2"/>
        <v>0</v>
      </c>
      <c r="P9" s="18">
        <f t="shared" si="3"/>
        <v>1</v>
      </c>
    </row>
    <row r="10" spans="2:16" ht="15" x14ac:dyDescent="0.25">
      <c r="B10" s="54"/>
      <c r="C10" s="55"/>
      <c r="D10" s="55"/>
      <c r="E10" s="56"/>
      <c r="F10" s="57"/>
      <c r="G10" s="59"/>
      <c r="H10" s="57"/>
      <c r="I10" s="58"/>
      <c r="J10" s="26">
        <f t="shared" ref="J10:J20" si="4">IF(AND(F10=H10,COUNTBLANK(F10:I10)=2),P10,O10)</f>
        <v>0</v>
      </c>
      <c r="K10" s="31">
        <f t="shared" si="0"/>
        <v>0</v>
      </c>
      <c r="L10" s="27"/>
      <c r="N10" s="18">
        <f t="shared" si="1"/>
        <v>0</v>
      </c>
      <c r="O10" s="18">
        <f t="shared" si="2"/>
        <v>0</v>
      </c>
      <c r="P10" s="18">
        <f t="shared" si="3"/>
        <v>1</v>
      </c>
    </row>
    <row r="11" spans="2:16" ht="15" x14ac:dyDescent="0.25">
      <c r="B11" s="54"/>
      <c r="C11" s="55"/>
      <c r="D11" s="55"/>
      <c r="E11" s="56"/>
      <c r="F11" s="57"/>
      <c r="G11" s="59"/>
      <c r="H11" s="57"/>
      <c r="I11" s="58"/>
      <c r="J11" s="26">
        <f t="shared" si="4"/>
        <v>0</v>
      </c>
      <c r="K11" s="31">
        <f t="shared" si="0"/>
        <v>0</v>
      </c>
      <c r="L11" s="27"/>
      <c r="N11" s="18">
        <f t="shared" si="1"/>
        <v>0</v>
      </c>
      <c r="O11" s="18">
        <f t="shared" si="2"/>
        <v>0</v>
      </c>
      <c r="P11" s="18">
        <f t="shared" si="3"/>
        <v>1</v>
      </c>
    </row>
    <row r="12" spans="2:16" ht="15" x14ac:dyDescent="0.25">
      <c r="B12" s="54"/>
      <c r="C12" s="55"/>
      <c r="D12" s="55"/>
      <c r="E12" s="56"/>
      <c r="F12" s="57"/>
      <c r="G12" s="59"/>
      <c r="H12" s="57"/>
      <c r="I12" s="58"/>
      <c r="J12" s="26">
        <f t="shared" si="4"/>
        <v>0</v>
      </c>
      <c r="K12" s="31">
        <f t="shared" si="0"/>
        <v>0</v>
      </c>
      <c r="L12" s="27"/>
      <c r="N12" s="18">
        <f t="shared" si="1"/>
        <v>0</v>
      </c>
      <c r="O12" s="18">
        <f t="shared" si="2"/>
        <v>0</v>
      </c>
      <c r="P12" s="18">
        <f t="shared" si="3"/>
        <v>1</v>
      </c>
    </row>
    <row r="13" spans="2:16" ht="15" x14ac:dyDescent="0.25">
      <c r="B13" s="54"/>
      <c r="C13" s="55"/>
      <c r="D13" s="55"/>
      <c r="E13" s="56"/>
      <c r="F13" s="57"/>
      <c r="G13" s="59"/>
      <c r="H13" s="57"/>
      <c r="I13" s="58"/>
      <c r="J13" s="26">
        <f t="shared" si="4"/>
        <v>0</v>
      </c>
      <c r="K13" s="31">
        <f t="shared" si="0"/>
        <v>0</v>
      </c>
      <c r="L13" s="27"/>
      <c r="N13" s="18">
        <f t="shared" si="1"/>
        <v>0</v>
      </c>
      <c r="O13" s="18">
        <f t="shared" si="2"/>
        <v>0</v>
      </c>
      <c r="P13" s="18">
        <f t="shared" si="3"/>
        <v>1</v>
      </c>
    </row>
    <row r="14" spans="2:16" ht="15" x14ac:dyDescent="0.25">
      <c r="B14" s="54"/>
      <c r="C14" s="55"/>
      <c r="D14" s="55"/>
      <c r="E14" s="56"/>
      <c r="F14" s="57"/>
      <c r="G14" s="59"/>
      <c r="H14" s="57"/>
      <c r="I14" s="58"/>
      <c r="J14" s="26">
        <f t="shared" si="4"/>
        <v>0</v>
      </c>
      <c r="K14" s="31">
        <f t="shared" si="0"/>
        <v>0</v>
      </c>
      <c r="L14" s="27"/>
      <c r="N14" s="18">
        <f t="shared" si="1"/>
        <v>0</v>
      </c>
      <c r="O14" s="18">
        <f t="shared" si="2"/>
        <v>0</v>
      </c>
      <c r="P14" s="18">
        <f t="shared" si="3"/>
        <v>1</v>
      </c>
    </row>
    <row r="15" spans="2:16" ht="15" x14ac:dyDescent="0.25">
      <c r="B15" s="54"/>
      <c r="C15" s="55"/>
      <c r="D15" s="55"/>
      <c r="E15" s="56"/>
      <c r="F15" s="57"/>
      <c r="G15" s="59"/>
      <c r="H15" s="57"/>
      <c r="I15" s="58"/>
      <c r="J15" s="26">
        <f t="shared" si="4"/>
        <v>0</v>
      </c>
      <c r="K15" s="31">
        <f t="shared" si="0"/>
        <v>0</v>
      </c>
      <c r="L15" s="27"/>
      <c r="N15" s="18">
        <f t="shared" si="1"/>
        <v>0</v>
      </c>
      <c r="O15" s="18">
        <f t="shared" si="2"/>
        <v>0</v>
      </c>
      <c r="P15" s="18">
        <f t="shared" si="3"/>
        <v>1</v>
      </c>
    </row>
    <row r="16" spans="2:16" ht="15" x14ac:dyDescent="0.25">
      <c r="B16" s="54"/>
      <c r="C16" s="55"/>
      <c r="D16" s="55"/>
      <c r="E16" s="56"/>
      <c r="F16" s="57"/>
      <c r="G16" s="59"/>
      <c r="H16" s="57"/>
      <c r="I16" s="58"/>
      <c r="J16" s="26">
        <f t="shared" si="4"/>
        <v>0</v>
      </c>
      <c r="K16" s="31">
        <f t="shared" si="0"/>
        <v>0</v>
      </c>
      <c r="L16" s="27"/>
      <c r="N16" s="18">
        <f t="shared" si="1"/>
        <v>0</v>
      </c>
      <c r="O16" s="18">
        <f t="shared" si="2"/>
        <v>0</v>
      </c>
      <c r="P16" s="18">
        <f t="shared" si="3"/>
        <v>1</v>
      </c>
    </row>
    <row r="17" spans="2:16" ht="15" x14ac:dyDescent="0.25">
      <c r="B17" s="54"/>
      <c r="C17" s="55"/>
      <c r="D17" s="55"/>
      <c r="E17" s="56"/>
      <c r="F17" s="57"/>
      <c r="G17" s="59"/>
      <c r="H17" s="57"/>
      <c r="I17" s="58"/>
      <c r="J17" s="26">
        <f t="shared" si="4"/>
        <v>0</v>
      </c>
      <c r="K17" s="31">
        <f t="shared" si="0"/>
        <v>0</v>
      </c>
      <c r="L17" s="27"/>
      <c r="N17" s="18">
        <f t="shared" si="1"/>
        <v>0</v>
      </c>
      <c r="O17" s="18">
        <f t="shared" si="2"/>
        <v>0</v>
      </c>
      <c r="P17" s="18">
        <f t="shared" si="3"/>
        <v>1</v>
      </c>
    </row>
    <row r="18" spans="2:16" ht="15" x14ac:dyDescent="0.25">
      <c r="B18" s="54"/>
      <c r="C18" s="55"/>
      <c r="D18" s="55"/>
      <c r="E18" s="56"/>
      <c r="F18" s="57"/>
      <c r="G18" s="59"/>
      <c r="H18" s="57"/>
      <c r="I18" s="58"/>
      <c r="J18" s="26">
        <f t="shared" si="4"/>
        <v>0</v>
      </c>
      <c r="K18" s="31">
        <f t="shared" si="0"/>
        <v>0</v>
      </c>
      <c r="L18" s="27"/>
      <c r="N18" s="18">
        <f t="shared" si="1"/>
        <v>0</v>
      </c>
      <c r="O18" s="18">
        <f t="shared" si="2"/>
        <v>0</v>
      </c>
      <c r="P18" s="18">
        <f t="shared" si="3"/>
        <v>1</v>
      </c>
    </row>
    <row r="19" spans="2:16" ht="15" x14ac:dyDescent="0.25">
      <c r="B19" s="54"/>
      <c r="C19" s="55"/>
      <c r="D19" s="55"/>
      <c r="E19" s="56"/>
      <c r="F19" s="57"/>
      <c r="G19" s="59"/>
      <c r="H19" s="57"/>
      <c r="I19" s="58"/>
      <c r="J19" s="26">
        <f t="shared" si="4"/>
        <v>0</v>
      </c>
      <c r="K19" s="31">
        <f t="shared" si="0"/>
        <v>0</v>
      </c>
      <c r="L19" s="27"/>
      <c r="N19" s="18">
        <f t="shared" si="1"/>
        <v>0</v>
      </c>
      <c r="O19" s="18">
        <f t="shared" si="2"/>
        <v>0</v>
      </c>
      <c r="P19" s="18">
        <f t="shared" si="3"/>
        <v>1</v>
      </c>
    </row>
    <row r="20" spans="2:16" ht="15" x14ac:dyDescent="0.25">
      <c r="B20" s="54"/>
      <c r="C20" s="55"/>
      <c r="D20" s="55"/>
      <c r="E20" s="56"/>
      <c r="F20" s="57"/>
      <c r="G20" s="59"/>
      <c r="H20" s="57"/>
      <c r="I20" s="58"/>
      <c r="J20" s="26">
        <f t="shared" si="4"/>
        <v>0</v>
      </c>
      <c r="K20" s="31">
        <f t="shared" si="0"/>
        <v>0</v>
      </c>
      <c r="L20" s="27"/>
      <c r="N20" s="18">
        <f t="shared" si="1"/>
        <v>0</v>
      </c>
      <c r="O20" s="18">
        <f t="shared" si="2"/>
        <v>0</v>
      </c>
      <c r="P20" s="18">
        <f t="shared" si="3"/>
        <v>1</v>
      </c>
    </row>
    <row r="21" spans="2:16" ht="15" x14ac:dyDescent="0.25">
      <c r="B21" s="54"/>
      <c r="C21" s="55"/>
      <c r="D21" s="55"/>
      <c r="E21" s="56"/>
      <c r="F21" s="57"/>
      <c r="G21" s="59"/>
      <c r="H21" s="57"/>
      <c r="I21" s="58"/>
      <c r="J21" s="26">
        <f t="shared" ref="J21:J36" si="5">IF(AND(F21=H21,COUNTBLANK(F21:I21)=2),P21,O21)</f>
        <v>0</v>
      </c>
      <c r="K21" s="31">
        <f t="shared" si="0"/>
        <v>0</v>
      </c>
      <c r="L21" s="27"/>
      <c r="N21" s="18">
        <f t="shared" si="1"/>
        <v>0</v>
      </c>
      <c r="O21" s="18">
        <f t="shared" si="2"/>
        <v>0</v>
      </c>
      <c r="P21" s="18">
        <f t="shared" si="3"/>
        <v>1</v>
      </c>
    </row>
    <row r="22" spans="2:16" ht="15" x14ac:dyDescent="0.25">
      <c r="B22" s="54"/>
      <c r="C22" s="55"/>
      <c r="D22" s="55"/>
      <c r="E22" s="56"/>
      <c r="F22" s="57"/>
      <c r="G22" s="59"/>
      <c r="H22" s="57"/>
      <c r="I22" s="58"/>
      <c r="J22" s="26">
        <f t="shared" si="5"/>
        <v>0</v>
      </c>
      <c r="K22" s="31">
        <f t="shared" si="0"/>
        <v>0</v>
      </c>
      <c r="L22" s="27"/>
      <c r="N22" s="18">
        <f t="shared" ref="N22:N36" si="6">IF(COUNTBLANK(F22:I22)&lt;=2,H22-F22,0)</f>
        <v>0</v>
      </c>
      <c r="O22" s="18">
        <f t="shared" ref="O22:O36" si="7">IF(N22=0,N22,N22+1)</f>
        <v>0</v>
      </c>
      <c r="P22" s="18">
        <f t="shared" ref="P22:P36" si="8">IF(F22=H22,1,)</f>
        <v>1</v>
      </c>
    </row>
    <row r="23" spans="2:16" ht="15" x14ac:dyDescent="0.25">
      <c r="B23" s="54"/>
      <c r="C23" s="55"/>
      <c r="D23" s="55"/>
      <c r="E23" s="56"/>
      <c r="F23" s="57"/>
      <c r="G23" s="59"/>
      <c r="H23" s="57"/>
      <c r="I23" s="58"/>
      <c r="J23" s="26">
        <f t="shared" si="5"/>
        <v>0</v>
      </c>
      <c r="K23" s="31">
        <f t="shared" si="0"/>
        <v>0</v>
      </c>
      <c r="L23" s="27"/>
      <c r="N23" s="18">
        <f t="shared" si="6"/>
        <v>0</v>
      </c>
      <c r="O23" s="18">
        <f t="shared" si="7"/>
        <v>0</v>
      </c>
      <c r="P23" s="18">
        <f t="shared" si="8"/>
        <v>1</v>
      </c>
    </row>
    <row r="24" spans="2:16" ht="15" x14ac:dyDescent="0.25">
      <c r="B24" s="54"/>
      <c r="C24" s="55"/>
      <c r="D24" s="55"/>
      <c r="E24" s="56"/>
      <c r="F24" s="57"/>
      <c r="G24" s="59"/>
      <c r="H24" s="57"/>
      <c r="I24" s="58"/>
      <c r="J24" s="26">
        <f t="shared" si="5"/>
        <v>0</v>
      </c>
      <c r="K24" s="31">
        <f t="shared" si="0"/>
        <v>0</v>
      </c>
      <c r="L24" s="27"/>
      <c r="N24" s="18">
        <f t="shared" si="6"/>
        <v>0</v>
      </c>
      <c r="O24" s="18">
        <f t="shared" si="7"/>
        <v>0</v>
      </c>
      <c r="P24" s="18">
        <f t="shared" si="8"/>
        <v>1</v>
      </c>
    </row>
    <row r="25" spans="2:16" ht="15" x14ac:dyDescent="0.25">
      <c r="B25" s="54"/>
      <c r="C25" s="55"/>
      <c r="D25" s="55"/>
      <c r="E25" s="56"/>
      <c r="F25" s="57"/>
      <c r="G25" s="59"/>
      <c r="H25" s="57"/>
      <c r="I25" s="58"/>
      <c r="J25" s="26">
        <f t="shared" si="5"/>
        <v>0</v>
      </c>
      <c r="K25" s="31">
        <f t="shared" si="0"/>
        <v>0</v>
      </c>
      <c r="L25" s="27"/>
      <c r="N25" s="18">
        <f t="shared" si="6"/>
        <v>0</v>
      </c>
      <c r="O25" s="18">
        <f t="shared" si="7"/>
        <v>0</v>
      </c>
      <c r="P25" s="18">
        <f t="shared" si="8"/>
        <v>1</v>
      </c>
    </row>
    <row r="26" spans="2:16" ht="15" x14ac:dyDescent="0.25">
      <c r="B26" s="54"/>
      <c r="C26" s="55"/>
      <c r="D26" s="55"/>
      <c r="E26" s="56"/>
      <c r="F26" s="57"/>
      <c r="G26" s="59"/>
      <c r="H26" s="57"/>
      <c r="I26" s="58"/>
      <c r="J26" s="26">
        <f t="shared" si="5"/>
        <v>0</v>
      </c>
      <c r="K26" s="31">
        <f t="shared" si="0"/>
        <v>0</v>
      </c>
      <c r="L26" s="27"/>
      <c r="N26" s="18">
        <f t="shared" si="6"/>
        <v>0</v>
      </c>
      <c r="O26" s="18">
        <f t="shared" si="7"/>
        <v>0</v>
      </c>
      <c r="P26" s="18">
        <f t="shared" si="8"/>
        <v>1</v>
      </c>
    </row>
    <row r="27" spans="2:16" ht="15" x14ac:dyDescent="0.25">
      <c r="B27" s="54"/>
      <c r="C27" s="55"/>
      <c r="D27" s="55"/>
      <c r="E27" s="56"/>
      <c r="F27" s="57"/>
      <c r="G27" s="59"/>
      <c r="H27" s="57"/>
      <c r="I27" s="58"/>
      <c r="J27" s="26">
        <f t="shared" si="5"/>
        <v>0</v>
      </c>
      <c r="K27" s="31">
        <f t="shared" si="0"/>
        <v>0</v>
      </c>
      <c r="L27" s="27"/>
      <c r="N27" s="18">
        <f t="shared" si="6"/>
        <v>0</v>
      </c>
      <c r="O27" s="18">
        <f t="shared" si="7"/>
        <v>0</v>
      </c>
      <c r="P27" s="18">
        <f t="shared" si="8"/>
        <v>1</v>
      </c>
    </row>
    <row r="28" spans="2:16" ht="15" x14ac:dyDescent="0.25">
      <c r="B28" s="54"/>
      <c r="C28" s="55"/>
      <c r="D28" s="55"/>
      <c r="E28" s="56"/>
      <c r="F28" s="57"/>
      <c r="G28" s="59"/>
      <c r="H28" s="57"/>
      <c r="I28" s="58"/>
      <c r="J28" s="26">
        <f t="shared" si="5"/>
        <v>0</v>
      </c>
      <c r="K28" s="31">
        <f t="shared" si="0"/>
        <v>0</v>
      </c>
      <c r="L28" s="27"/>
      <c r="N28" s="18">
        <f t="shared" si="6"/>
        <v>0</v>
      </c>
      <c r="O28" s="18">
        <f t="shared" si="7"/>
        <v>0</v>
      </c>
      <c r="P28" s="18">
        <f t="shared" si="8"/>
        <v>1</v>
      </c>
    </row>
    <row r="29" spans="2:16" ht="15" x14ac:dyDescent="0.25">
      <c r="B29" s="54"/>
      <c r="C29" s="55"/>
      <c r="D29" s="55"/>
      <c r="E29" s="56"/>
      <c r="F29" s="57"/>
      <c r="G29" s="59"/>
      <c r="H29" s="57"/>
      <c r="I29" s="58"/>
      <c r="J29" s="26">
        <f t="shared" si="5"/>
        <v>0</v>
      </c>
      <c r="K29" s="31">
        <f t="shared" si="0"/>
        <v>0</v>
      </c>
      <c r="L29" s="27"/>
      <c r="N29" s="18">
        <f t="shared" si="6"/>
        <v>0</v>
      </c>
      <c r="O29" s="18">
        <f t="shared" si="7"/>
        <v>0</v>
      </c>
      <c r="P29" s="18">
        <f t="shared" si="8"/>
        <v>1</v>
      </c>
    </row>
    <row r="30" spans="2:16" ht="15" x14ac:dyDescent="0.25">
      <c r="B30" s="54"/>
      <c r="C30" s="55"/>
      <c r="D30" s="55"/>
      <c r="E30" s="56"/>
      <c r="F30" s="57"/>
      <c r="G30" s="59"/>
      <c r="H30" s="57"/>
      <c r="I30" s="58"/>
      <c r="J30" s="26">
        <f t="shared" si="5"/>
        <v>0</v>
      </c>
      <c r="K30" s="31">
        <f t="shared" si="0"/>
        <v>0</v>
      </c>
      <c r="L30" s="27"/>
      <c r="N30" s="18">
        <f t="shared" si="6"/>
        <v>0</v>
      </c>
      <c r="O30" s="18">
        <f t="shared" si="7"/>
        <v>0</v>
      </c>
      <c r="P30" s="18">
        <f t="shared" si="8"/>
        <v>1</v>
      </c>
    </row>
    <row r="31" spans="2:16" ht="15" x14ac:dyDescent="0.25">
      <c r="B31" s="54"/>
      <c r="C31" s="55"/>
      <c r="D31" s="55"/>
      <c r="E31" s="56"/>
      <c r="F31" s="57"/>
      <c r="G31" s="59"/>
      <c r="H31" s="57"/>
      <c r="I31" s="58"/>
      <c r="J31" s="26">
        <f t="shared" si="5"/>
        <v>0</v>
      </c>
      <c r="K31" s="31">
        <f t="shared" si="0"/>
        <v>0</v>
      </c>
      <c r="L31" s="27"/>
      <c r="N31" s="18">
        <f t="shared" si="6"/>
        <v>0</v>
      </c>
      <c r="O31" s="18">
        <f t="shared" si="7"/>
        <v>0</v>
      </c>
      <c r="P31" s="18">
        <f t="shared" si="8"/>
        <v>1</v>
      </c>
    </row>
    <row r="32" spans="2:16" ht="15" x14ac:dyDescent="0.25">
      <c r="B32" s="54"/>
      <c r="C32" s="55"/>
      <c r="D32" s="55"/>
      <c r="E32" s="56"/>
      <c r="F32" s="57"/>
      <c r="G32" s="59"/>
      <c r="H32" s="57"/>
      <c r="I32" s="58"/>
      <c r="J32" s="26">
        <f t="shared" si="5"/>
        <v>0</v>
      </c>
      <c r="K32" s="31">
        <f t="shared" si="0"/>
        <v>0</v>
      </c>
      <c r="L32" s="27"/>
      <c r="N32" s="18">
        <f t="shared" si="6"/>
        <v>0</v>
      </c>
      <c r="O32" s="18">
        <f t="shared" si="7"/>
        <v>0</v>
      </c>
      <c r="P32" s="18">
        <f t="shared" si="8"/>
        <v>1</v>
      </c>
    </row>
    <row r="33" spans="2:16" ht="15" x14ac:dyDescent="0.25">
      <c r="B33" s="54"/>
      <c r="C33" s="55"/>
      <c r="D33" s="55"/>
      <c r="E33" s="56"/>
      <c r="F33" s="57"/>
      <c r="G33" s="59"/>
      <c r="H33" s="57"/>
      <c r="I33" s="58"/>
      <c r="J33" s="26">
        <f t="shared" si="5"/>
        <v>0</v>
      </c>
      <c r="K33" s="31">
        <f t="shared" si="0"/>
        <v>0</v>
      </c>
      <c r="L33" s="27"/>
      <c r="N33" s="18">
        <f t="shared" si="6"/>
        <v>0</v>
      </c>
      <c r="O33" s="18">
        <f t="shared" si="7"/>
        <v>0</v>
      </c>
      <c r="P33" s="18">
        <f t="shared" si="8"/>
        <v>1</v>
      </c>
    </row>
    <row r="34" spans="2:16" ht="15" x14ac:dyDescent="0.25">
      <c r="B34" s="54"/>
      <c r="C34" s="55"/>
      <c r="D34" s="55"/>
      <c r="E34" s="56"/>
      <c r="F34" s="57"/>
      <c r="G34" s="59"/>
      <c r="H34" s="57"/>
      <c r="I34" s="58"/>
      <c r="J34" s="26">
        <f t="shared" si="5"/>
        <v>0</v>
      </c>
      <c r="K34" s="31">
        <f t="shared" si="0"/>
        <v>0</v>
      </c>
      <c r="L34" s="27"/>
      <c r="N34" s="18">
        <f t="shared" si="6"/>
        <v>0</v>
      </c>
      <c r="O34" s="18">
        <f t="shared" si="7"/>
        <v>0</v>
      </c>
      <c r="P34" s="18">
        <f t="shared" si="8"/>
        <v>1</v>
      </c>
    </row>
    <row r="35" spans="2:16" ht="15" x14ac:dyDescent="0.25">
      <c r="B35" s="54"/>
      <c r="C35" s="55"/>
      <c r="D35" s="55"/>
      <c r="E35" s="56"/>
      <c r="F35" s="57"/>
      <c r="G35" s="59"/>
      <c r="H35" s="57"/>
      <c r="I35" s="58"/>
      <c r="J35" s="26">
        <f t="shared" si="5"/>
        <v>0</v>
      </c>
      <c r="K35" s="31">
        <f t="shared" si="0"/>
        <v>0</v>
      </c>
      <c r="L35" s="27"/>
      <c r="N35" s="18">
        <f t="shared" si="6"/>
        <v>0</v>
      </c>
      <c r="O35" s="18">
        <f t="shared" si="7"/>
        <v>0</v>
      </c>
      <c r="P35" s="18">
        <f t="shared" si="8"/>
        <v>1</v>
      </c>
    </row>
    <row r="36" spans="2:16" ht="15.75" thickBot="1" x14ac:dyDescent="0.3">
      <c r="B36" s="54"/>
      <c r="C36" s="55"/>
      <c r="D36" s="55"/>
      <c r="E36" s="56"/>
      <c r="F36" s="57"/>
      <c r="G36" s="59"/>
      <c r="H36" s="57"/>
      <c r="I36" s="58"/>
      <c r="J36" s="29">
        <f t="shared" si="5"/>
        <v>0</v>
      </c>
      <c r="K36" s="31">
        <f t="shared" si="0"/>
        <v>0</v>
      </c>
      <c r="L36" s="27"/>
      <c r="N36" s="18">
        <f t="shared" si="6"/>
        <v>0</v>
      </c>
      <c r="O36" s="18">
        <f t="shared" si="7"/>
        <v>0</v>
      </c>
      <c r="P36" s="18">
        <f t="shared" si="8"/>
        <v>1</v>
      </c>
    </row>
    <row r="37" spans="2:16" ht="15.75" thickBot="1" x14ac:dyDescent="0.3">
      <c r="B37" s="67" t="str">
        <f>IF(AND(B7="x",B8="x"),"Je kan maar 1 auto of 1 persoon verzekeren per aanvraag!
Om de andere auto's of personen te verzekeren vul je een nieuwe aanvraag in.","")</f>
        <v/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2:16" ht="15.75" thickBot="1" x14ac:dyDescent="0.3">
      <c r="J38" s="42">
        <f>SUM(K7:K36)</f>
        <v>0</v>
      </c>
      <c r="K38" s="43"/>
      <c r="N38" s="21" t="str">
        <f>IF(B7="x","€12,00",IF(B8="x","€6,00", "€0,00"))</f>
        <v>€0,00</v>
      </c>
    </row>
    <row r="39" spans="2:16" ht="15" x14ac:dyDescent="0.25"/>
  </sheetData>
  <sheetProtection algorithmName="SHA-512" hashValue="E+aOhOyVJ5JSJc7T4ppWu7DiWaSjRN8+CbpmkZQ/cNUpgE123pSaiB5aCRW4N8mVMq934FyEp7WYArUW3/dXHw==" saltValue="8ZYKHzPMis1bmdyzf7isfA==" spinCount="100000" sheet="1" selectLockedCells="1"/>
  <mergeCells count="96">
    <mergeCell ref="B15:E15"/>
    <mergeCell ref="B16:E16"/>
    <mergeCell ref="B17:E17"/>
    <mergeCell ref="B18:E18"/>
    <mergeCell ref="B19:E19"/>
    <mergeCell ref="B3:K3"/>
    <mergeCell ref="B6:E6"/>
    <mergeCell ref="F6:G6"/>
    <mergeCell ref="H6:I6"/>
    <mergeCell ref="H11:I11"/>
    <mergeCell ref="B10:E10"/>
    <mergeCell ref="B11:E11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20:E20"/>
    <mergeCell ref="F20:G20"/>
    <mergeCell ref="H20:I20"/>
    <mergeCell ref="F17:G17"/>
    <mergeCell ref="F18:G18"/>
    <mergeCell ref="F19:G19"/>
    <mergeCell ref="H10:I10"/>
    <mergeCell ref="H12:I12"/>
    <mergeCell ref="H13:I13"/>
    <mergeCell ref="H14:I14"/>
    <mergeCell ref="B12:E12"/>
    <mergeCell ref="B13:E13"/>
    <mergeCell ref="B14:E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F33:G33"/>
    <mergeCell ref="H33:I33"/>
    <mergeCell ref="B34:E34"/>
    <mergeCell ref="F34:G34"/>
    <mergeCell ref="H34:I34"/>
    <mergeCell ref="J38:K38"/>
    <mergeCell ref="F10:G10"/>
    <mergeCell ref="F11:G11"/>
    <mergeCell ref="F12:G12"/>
    <mergeCell ref="F13:G13"/>
    <mergeCell ref="F14:G14"/>
    <mergeCell ref="F15:G15"/>
    <mergeCell ref="F16:G16"/>
    <mergeCell ref="B37:K37"/>
    <mergeCell ref="B35:E35"/>
    <mergeCell ref="F35:G35"/>
    <mergeCell ref="H35:I35"/>
    <mergeCell ref="B36:E36"/>
    <mergeCell ref="F36:G36"/>
    <mergeCell ref="H36:I36"/>
    <mergeCell ref="B33:E33"/>
    <mergeCell ref="H15:I15"/>
    <mergeCell ref="H16:I16"/>
    <mergeCell ref="H17:I17"/>
    <mergeCell ref="H18:I18"/>
    <mergeCell ref="H19:I19"/>
  </mergeCells>
  <conditionalFormatting sqref="J38:K38">
    <cfRule type="containsText" dxfId="7" priority="8" operator="containsText" text="FOUT">
      <formula>NOT(ISERROR(SEARCH("FOUT",J38)))</formula>
    </cfRule>
  </conditionalFormatting>
  <conditionalFormatting sqref="J7">
    <cfRule type="cellIs" dxfId="6" priority="6" operator="lessThan">
      <formula>0</formula>
    </cfRule>
  </conditionalFormatting>
  <conditionalFormatting sqref="J25:J36">
    <cfRule type="cellIs" dxfId="5" priority="5" operator="lessThan">
      <formula>0</formula>
    </cfRule>
  </conditionalFormatting>
  <conditionalFormatting sqref="J8:J24">
    <cfRule type="cellIs" dxfId="4" priority="4" operator="lessThan">
      <formula>0</formula>
    </cfRule>
  </conditionalFormatting>
  <conditionalFormatting sqref="H7:H8">
    <cfRule type="expression" dxfId="3" priority="9">
      <formula>AND(F7&gt;0,H7=0)</formula>
    </cfRule>
  </conditionalFormatting>
  <conditionalFormatting sqref="H34:H36">
    <cfRule type="expression" dxfId="2" priority="3">
      <formula>AND(F34&gt;0,H34=0)</formula>
    </cfRule>
  </conditionalFormatting>
  <conditionalFormatting sqref="K7:K36">
    <cfRule type="cellIs" dxfId="1" priority="2" operator="lessThan">
      <formula>0</formula>
    </cfRule>
  </conditionalFormatting>
  <conditionalFormatting sqref="H9:H33">
    <cfRule type="expression" dxfId="0" priority="1">
      <formula>AND(F9&gt;0,H9=0)</formula>
    </cfRule>
  </conditionalFormatting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2"/>
  <sheetViews>
    <sheetView workbookViewId="0">
      <selection activeCell="A2" sqref="A2:B272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6" t="s">
        <v>257</v>
      </c>
      <c r="B1" s="16" t="s">
        <v>3</v>
      </c>
    </row>
    <row r="2" spans="1:2" ht="15.75" thickTop="1" x14ac:dyDescent="0.25">
      <c r="A2" s="23">
        <v>1000</v>
      </c>
      <c r="B2" s="23" t="s">
        <v>103</v>
      </c>
    </row>
    <row r="3" spans="1:2" x14ac:dyDescent="0.25">
      <c r="A3" s="23">
        <v>1005</v>
      </c>
      <c r="B3" s="23" t="s">
        <v>4</v>
      </c>
    </row>
    <row r="4" spans="1:2" x14ac:dyDescent="0.25">
      <c r="A4" s="23">
        <v>1007</v>
      </c>
      <c r="B4" s="23" t="s">
        <v>104</v>
      </c>
    </row>
    <row r="5" spans="1:2" x14ac:dyDescent="0.25">
      <c r="A5" s="23">
        <v>1010</v>
      </c>
      <c r="B5" s="23" t="s">
        <v>105</v>
      </c>
    </row>
    <row r="6" spans="1:2" x14ac:dyDescent="0.25">
      <c r="A6" s="23">
        <v>1011</v>
      </c>
      <c r="B6" s="23" t="s">
        <v>106</v>
      </c>
    </row>
    <row r="7" spans="1:2" x14ac:dyDescent="0.25">
      <c r="A7" s="23">
        <v>1012</v>
      </c>
      <c r="B7" s="23" t="s">
        <v>107</v>
      </c>
    </row>
    <row r="8" spans="1:2" x14ac:dyDescent="0.25">
      <c r="A8" s="23">
        <v>1013</v>
      </c>
      <c r="B8" s="23" t="s">
        <v>5</v>
      </c>
    </row>
    <row r="9" spans="1:2" x14ac:dyDescent="0.25">
      <c r="A9" s="23">
        <v>1015</v>
      </c>
      <c r="B9" s="23" t="s">
        <v>6</v>
      </c>
    </row>
    <row r="10" spans="1:2" x14ac:dyDescent="0.25">
      <c r="A10" s="23">
        <v>1018</v>
      </c>
      <c r="B10" s="23" t="s">
        <v>108</v>
      </c>
    </row>
    <row r="11" spans="1:2" x14ac:dyDescent="0.25">
      <c r="A11" s="23">
        <v>1021</v>
      </c>
      <c r="B11" s="23" t="s">
        <v>7</v>
      </c>
    </row>
    <row r="12" spans="1:2" x14ac:dyDescent="0.25">
      <c r="A12" s="23">
        <v>1022</v>
      </c>
      <c r="B12" s="23" t="s">
        <v>8</v>
      </c>
    </row>
    <row r="13" spans="1:2" x14ac:dyDescent="0.25">
      <c r="A13" s="23">
        <v>1023</v>
      </c>
      <c r="B13" s="23" t="s">
        <v>109</v>
      </c>
    </row>
    <row r="14" spans="1:2" x14ac:dyDescent="0.25">
      <c r="A14" s="23">
        <v>1024</v>
      </c>
      <c r="B14" s="23" t="s">
        <v>110</v>
      </c>
    </row>
    <row r="15" spans="1:2" x14ac:dyDescent="0.25">
      <c r="A15" s="23">
        <v>1025</v>
      </c>
      <c r="B15" s="23" t="s">
        <v>111</v>
      </c>
    </row>
    <row r="16" spans="1:2" x14ac:dyDescent="0.25">
      <c r="A16" s="23">
        <v>1026</v>
      </c>
      <c r="B16" s="23" t="s">
        <v>9</v>
      </c>
    </row>
    <row r="17" spans="1:2" x14ac:dyDescent="0.25">
      <c r="A17" s="23">
        <v>1027</v>
      </c>
      <c r="B17" s="23" t="s">
        <v>112</v>
      </c>
    </row>
    <row r="18" spans="1:2" x14ac:dyDescent="0.25">
      <c r="A18" s="23">
        <v>1028</v>
      </c>
      <c r="B18" s="23" t="s">
        <v>113</v>
      </c>
    </row>
    <row r="19" spans="1:2" x14ac:dyDescent="0.25">
      <c r="A19" s="23">
        <v>1029</v>
      </c>
      <c r="B19" s="23" t="s">
        <v>114</v>
      </c>
    </row>
    <row r="20" spans="1:2" x14ac:dyDescent="0.25">
      <c r="A20" s="23">
        <v>1030</v>
      </c>
      <c r="B20" s="23" t="s">
        <v>115</v>
      </c>
    </row>
    <row r="21" spans="1:2" x14ac:dyDescent="0.25">
      <c r="A21" s="23">
        <v>1032</v>
      </c>
      <c r="B21" s="23" t="s">
        <v>116</v>
      </c>
    </row>
    <row r="22" spans="1:2" x14ac:dyDescent="0.25">
      <c r="A22" s="23">
        <v>1034</v>
      </c>
      <c r="B22" s="23" t="s">
        <v>117</v>
      </c>
    </row>
    <row r="23" spans="1:2" x14ac:dyDescent="0.25">
      <c r="A23" s="23">
        <v>1035</v>
      </c>
      <c r="B23" s="23" t="s">
        <v>118</v>
      </c>
    </row>
    <row r="24" spans="1:2" x14ac:dyDescent="0.25">
      <c r="A24" s="23">
        <v>1036</v>
      </c>
      <c r="B24" s="23" t="s">
        <v>247</v>
      </c>
    </row>
    <row r="25" spans="1:2" x14ac:dyDescent="0.25">
      <c r="A25" s="23">
        <v>1037</v>
      </c>
      <c r="B25" s="23" t="s">
        <v>119</v>
      </c>
    </row>
    <row r="26" spans="1:2" x14ac:dyDescent="0.25">
      <c r="A26" s="23">
        <v>1043</v>
      </c>
      <c r="B26" s="23" t="s">
        <v>120</v>
      </c>
    </row>
    <row r="27" spans="1:2" x14ac:dyDescent="0.25">
      <c r="A27" s="23">
        <v>1045</v>
      </c>
      <c r="B27" s="23" t="s">
        <v>10</v>
      </c>
    </row>
    <row r="28" spans="1:2" x14ac:dyDescent="0.25">
      <c r="A28" s="23">
        <v>1048</v>
      </c>
      <c r="B28" s="23" t="s">
        <v>121</v>
      </c>
    </row>
    <row r="29" spans="1:2" x14ac:dyDescent="0.25">
      <c r="A29" s="23">
        <v>1051</v>
      </c>
      <c r="B29" s="23" t="s">
        <v>122</v>
      </c>
    </row>
    <row r="30" spans="1:2" x14ac:dyDescent="0.25">
      <c r="A30" s="23">
        <v>1052</v>
      </c>
      <c r="B30" s="23" t="s">
        <v>123</v>
      </c>
    </row>
    <row r="31" spans="1:2" x14ac:dyDescent="0.25">
      <c r="A31" s="23">
        <v>1053</v>
      </c>
      <c r="B31" s="23" t="s">
        <v>11</v>
      </c>
    </row>
    <row r="32" spans="1:2" x14ac:dyDescent="0.25">
      <c r="A32" s="23">
        <v>1055</v>
      </c>
      <c r="B32" s="23" t="s">
        <v>124</v>
      </c>
    </row>
    <row r="33" spans="1:2" x14ac:dyDescent="0.25">
      <c r="A33" s="23">
        <v>1057</v>
      </c>
      <c r="B33" s="23" t="s">
        <v>125</v>
      </c>
    </row>
    <row r="34" spans="1:2" x14ac:dyDescent="0.25">
      <c r="A34" s="23">
        <v>1064</v>
      </c>
      <c r="B34" s="23" t="s">
        <v>126</v>
      </c>
    </row>
    <row r="35" spans="1:2" x14ac:dyDescent="0.25">
      <c r="A35" s="23">
        <v>1065</v>
      </c>
      <c r="B35" s="23" t="s">
        <v>12</v>
      </c>
    </row>
    <row r="36" spans="1:2" x14ac:dyDescent="0.25">
      <c r="A36" s="23">
        <v>1066</v>
      </c>
      <c r="B36" s="23" t="s">
        <v>265</v>
      </c>
    </row>
    <row r="37" spans="1:2" x14ac:dyDescent="0.25">
      <c r="A37" s="23">
        <v>1067</v>
      </c>
      <c r="B37" s="23" t="s">
        <v>127</v>
      </c>
    </row>
    <row r="38" spans="1:2" x14ac:dyDescent="0.25">
      <c r="A38" s="23">
        <v>2000</v>
      </c>
      <c r="B38" s="23" t="s">
        <v>128</v>
      </c>
    </row>
    <row r="39" spans="1:2" x14ac:dyDescent="0.25">
      <c r="A39" s="23">
        <v>2001</v>
      </c>
      <c r="B39" s="23" t="s">
        <v>13</v>
      </c>
    </row>
    <row r="40" spans="1:2" x14ac:dyDescent="0.25">
      <c r="A40" s="23">
        <v>2003</v>
      </c>
      <c r="B40" s="23" t="s">
        <v>14</v>
      </c>
    </row>
    <row r="41" spans="1:2" x14ac:dyDescent="0.25">
      <c r="A41" s="23">
        <v>2004</v>
      </c>
      <c r="B41" s="23" t="s">
        <v>129</v>
      </c>
    </row>
    <row r="42" spans="1:2" x14ac:dyDescent="0.25">
      <c r="A42" s="23">
        <v>2006</v>
      </c>
      <c r="B42" s="23" t="s">
        <v>130</v>
      </c>
    </row>
    <row r="43" spans="1:2" x14ac:dyDescent="0.25">
      <c r="A43" s="23">
        <v>2008</v>
      </c>
      <c r="B43" s="23" t="s">
        <v>131</v>
      </c>
    </row>
    <row r="44" spans="1:2" x14ac:dyDescent="0.25">
      <c r="A44" s="23">
        <v>2010</v>
      </c>
      <c r="B44" s="23" t="s">
        <v>132</v>
      </c>
    </row>
    <row r="45" spans="1:2" x14ac:dyDescent="0.25">
      <c r="A45" s="23">
        <v>2011</v>
      </c>
      <c r="B45" s="23" t="s">
        <v>133</v>
      </c>
    </row>
    <row r="46" spans="1:2" x14ac:dyDescent="0.25">
      <c r="A46" s="23">
        <v>2014</v>
      </c>
      <c r="B46" s="23" t="s">
        <v>134</v>
      </c>
    </row>
    <row r="47" spans="1:2" x14ac:dyDescent="0.25">
      <c r="A47" s="23">
        <v>2016</v>
      </c>
      <c r="B47" s="23" t="s">
        <v>15</v>
      </c>
    </row>
    <row r="48" spans="1:2" x14ac:dyDescent="0.25">
      <c r="A48" s="23">
        <v>2020</v>
      </c>
      <c r="B48" s="23" t="s">
        <v>16</v>
      </c>
    </row>
    <row r="49" spans="1:2" x14ac:dyDescent="0.25">
      <c r="A49" s="23">
        <v>2021</v>
      </c>
      <c r="B49" s="23" t="s">
        <v>135</v>
      </c>
    </row>
    <row r="50" spans="1:2" x14ac:dyDescent="0.25">
      <c r="A50" s="23">
        <v>2022</v>
      </c>
      <c r="B50" s="23" t="s">
        <v>136</v>
      </c>
    </row>
    <row r="51" spans="1:2" x14ac:dyDescent="0.25">
      <c r="A51" s="23">
        <v>2023</v>
      </c>
      <c r="B51" s="23" t="s">
        <v>137</v>
      </c>
    </row>
    <row r="52" spans="1:2" x14ac:dyDescent="0.25">
      <c r="A52" s="23">
        <v>2030</v>
      </c>
      <c r="B52" s="23" t="s">
        <v>17</v>
      </c>
    </row>
    <row r="53" spans="1:2" x14ac:dyDescent="0.25">
      <c r="A53" s="23">
        <v>3000</v>
      </c>
      <c r="B53" s="23" t="s">
        <v>138</v>
      </c>
    </row>
    <row r="54" spans="1:2" x14ac:dyDescent="0.25">
      <c r="A54" s="23">
        <v>3002</v>
      </c>
      <c r="B54" s="23" t="s">
        <v>139</v>
      </c>
    </row>
    <row r="55" spans="1:2" x14ac:dyDescent="0.25">
      <c r="A55" s="23">
        <v>3005</v>
      </c>
      <c r="B55" s="23" t="s">
        <v>140</v>
      </c>
    </row>
    <row r="56" spans="1:2" x14ac:dyDescent="0.25">
      <c r="A56" s="23">
        <v>3006</v>
      </c>
      <c r="B56" s="23" t="s">
        <v>141</v>
      </c>
    </row>
    <row r="57" spans="1:2" x14ac:dyDescent="0.25">
      <c r="A57" s="23">
        <v>3007</v>
      </c>
      <c r="B57" s="23" t="s">
        <v>142</v>
      </c>
    </row>
    <row r="58" spans="1:2" x14ac:dyDescent="0.25">
      <c r="A58" s="23">
        <v>3009</v>
      </c>
      <c r="B58" s="23" t="s">
        <v>18</v>
      </c>
    </row>
    <row r="59" spans="1:2" x14ac:dyDescent="0.25">
      <c r="A59" s="23">
        <v>3010</v>
      </c>
      <c r="B59" s="23" t="s">
        <v>143</v>
      </c>
    </row>
    <row r="60" spans="1:2" x14ac:dyDescent="0.25">
      <c r="A60" s="23">
        <v>3011</v>
      </c>
      <c r="B60" s="23" t="s">
        <v>266</v>
      </c>
    </row>
    <row r="61" spans="1:2" x14ac:dyDescent="0.25">
      <c r="A61" s="23">
        <v>3012</v>
      </c>
      <c r="B61" s="23" t="s">
        <v>144</v>
      </c>
    </row>
    <row r="62" spans="1:2" x14ac:dyDescent="0.25">
      <c r="A62" s="23">
        <v>3014</v>
      </c>
      <c r="B62" s="23" t="s">
        <v>145</v>
      </c>
    </row>
    <row r="63" spans="1:2" x14ac:dyDescent="0.25">
      <c r="A63" s="23">
        <v>3015</v>
      </c>
      <c r="B63" s="23" t="s">
        <v>146</v>
      </c>
    </row>
    <row r="64" spans="1:2" x14ac:dyDescent="0.25">
      <c r="A64" s="23">
        <v>3017</v>
      </c>
      <c r="B64" s="23" t="s">
        <v>147</v>
      </c>
    </row>
    <row r="65" spans="1:2" x14ac:dyDescent="0.25">
      <c r="A65" s="23">
        <v>3018</v>
      </c>
      <c r="B65" s="23" t="s">
        <v>148</v>
      </c>
    </row>
    <row r="66" spans="1:2" x14ac:dyDescent="0.25">
      <c r="A66" s="23">
        <v>3019</v>
      </c>
      <c r="B66" s="23" t="s">
        <v>149</v>
      </c>
    </row>
    <row r="67" spans="1:2" x14ac:dyDescent="0.25">
      <c r="A67" s="23">
        <v>3023</v>
      </c>
      <c r="B67" s="23" t="s">
        <v>150</v>
      </c>
    </row>
    <row r="68" spans="1:2" x14ac:dyDescent="0.25">
      <c r="A68" s="23">
        <v>3024</v>
      </c>
      <c r="B68" s="23" t="s">
        <v>151</v>
      </c>
    </row>
    <row r="69" spans="1:2" x14ac:dyDescent="0.25">
      <c r="A69" s="23">
        <v>3026</v>
      </c>
      <c r="B69" s="23" t="s">
        <v>152</v>
      </c>
    </row>
    <row r="70" spans="1:2" x14ac:dyDescent="0.25">
      <c r="A70" s="23">
        <v>3028</v>
      </c>
      <c r="B70" s="23" t="s">
        <v>19</v>
      </c>
    </row>
    <row r="71" spans="1:2" x14ac:dyDescent="0.25">
      <c r="A71" s="23">
        <v>3029</v>
      </c>
      <c r="B71" s="23" t="s">
        <v>274</v>
      </c>
    </row>
    <row r="72" spans="1:2" x14ac:dyDescent="0.25">
      <c r="A72" s="23">
        <v>3030</v>
      </c>
      <c r="B72" s="23" t="s">
        <v>153</v>
      </c>
    </row>
    <row r="73" spans="1:2" x14ac:dyDescent="0.25">
      <c r="A73" s="23">
        <v>3031</v>
      </c>
      <c r="B73" s="23" t="s">
        <v>154</v>
      </c>
    </row>
    <row r="74" spans="1:2" x14ac:dyDescent="0.25">
      <c r="A74" s="23">
        <v>3032</v>
      </c>
      <c r="B74" s="23" t="s">
        <v>155</v>
      </c>
    </row>
    <row r="75" spans="1:2" x14ac:dyDescent="0.25">
      <c r="A75" s="23">
        <v>3033</v>
      </c>
      <c r="B75" s="23" t="s">
        <v>156</v>
      </c>
    </row>
    <row r="76" spans="1:2" x14ac:dyDescent="0.25">
      <c r="A76" s="23">
        <v>3034</v>
      </c>
      <c r="B76" s="23" t="s">
        <v>20</v>
      </c>
    </row>
    <row r="77" spans="1:2" x14ac:dyDescent="0.25">
      <c r="A77" s="23">
        <v>3035</v>
      </c>
      <c r="B77" s="23" t="s">
        <v>157</v>
      </c>
    </row>
    <row r="78" spans="1:2" x14ac:dyDescent="0.25">
      <c r="A78" s="23">
        <v>3036</v>
      </c>
      <c r="B78" s="23" t="s">
        <v>21</v>
      </c>
    </row>
    <row r="79" spans="1:2" x14ac:dyDescent="0.25">
      <c r="A79" s="23">
        <v>3037</v>
      </c>
      <c r="B79" s="23" t="s">
        <v>248</v>
      </c>
    </row>
    <row r="80" spans="1:2" x14ac:dyDescent="0.25">
      <c r="A80" s="23">
        <v>3039</v>
      </c>
      <c r="B80" s="23" t="s">
        <v>22</v>
      </c>
    </row>
    <row r="81" spans="1:2" x14ac:dyDescent="0.25">
      <c r="A81" s="23">
        <v>3040</v>
      </c>
      <c r="B81" s="23" t="s">
        <v>158</v>
      </c>
    </row>
    <row r="82" spans="1:2" x14ac:dyDescent="0.25">
      <c r="A82" s="23">
        <v>3041</v>
      </c>
      <c r="B82" s="23" t="s">
        <v>159</v>
      </c>
    </row>
    <row r="83" spans="1:2" x14ac:dyDescent="0.25">
      <c r="A83" s="23">
        <v>3042</v>
      </c>
      <c r="B83" s="23" t="s">
        <v>160</v>
      </c>
    </row>
    <row r="84" spans="1:2" x14ac:dyDescent="0.25">
      <c r="A84" s="23">
        <v>3045</v>
      </c>
      <c r="B84" s="23" t="s">
        <v>161</v>
      </c>
    </row>
    <row r="85" spans="1:2" x14ac:dyDescent="0.25">
      <c r="A85" s="23">
        <v>3046</v>
      </c>
      <c r="B85" s="23" t="s">
        <v>162</v>
      </c>
    </row>
    <row r="86" spans="1:2" x14ac:dyDescent="0.25">
      <c r="A86" s="23">
        <v>3047</v>
      </c>
      <c r="B86" s="23" t="s">
        <v>249</v>
      </c>
    </row>
    <row r="87" spans="1:2" x14ac:dyDescent="0.25">
      <c r="A87" s="23">
        <v>3050</v>
      </c>
      <c r="B87" s="23" t="s">
        <v>163</v>
      </c>
    </row>
    <row r="88" spans="1:2" x14ac:dyDescent="0.25">
      <c r="A88" s="23">
        <v>3051</v>
      </c>
      <c r="B88" s="23" t="s">
        <v>164</v>
      </c>
    </row>
    <row r="89" spans="1:2" x14ac:dyDescent="0.25">
      <c r="A89" s="23">
        <v>3052</v>
      </c>
      <c r="B89" s="23" t="s">
        <v>165</v>
      </c>
    </row>
    <row r="90" spans="1:2" x14ac:dyDescent="0.25">
      <c r="A90" s="23">
        <v>3055</v>
      </c>
      <c r="B90" s="23" t="s">
        <v>166</v>
      </c>
    </row>
    <row r="91" spans="1:2" x14ac:dyDescent="0.25">
      <c r="A91" s="23">
        <v>3057</v>
      </c>
      <c r="B91" s="23" t="s">
        <v>275</v>
      </c>
    </row>
    <row r="92" spans="1:2" x14ac:dyDescent="0.25">
      <c r="A92" s="23">
        <v>3059</v>
      </c>
      <c r="B92" s="23" t="s">
        <v>23</v>
      </c>
    </row>
    <row r="93" spans="1:2" x14ac:dyDescent="0.25">
      <c r="A93" s="23">
        <v>3060</v>
      </c>
      <c r="B93" s="23" t="s">
        <v>167</v>
      </c>
    </row>
    <row r="94" spans="1:2" x14ac:dyDescent="0.25">
      <c r="A94" s="23">
        <v>3061</v>
      </c>
      <c r="B94" s="23" t="s">
        <v>24</v>
      </c>
    </row>
    <row r="95" spans="1:2" x14ac:dyDescent="0.25">
      <c r="A95" s="23">
        <v>3062</v>
      </c>
      <c r="B95" s="23" t="s">
        <v>168</v>
      </c>
    </row>
    <row r="96" spans="1:2" x14ac:dyDescent="0.25">
      <c r="A96" s="23">
        <v>3063</v>
      </c>
      <c r="B96" s="23" t="s">
        <v>26</v>
      </c>
    </row>
    <row r="97" spans="1:2" x14ac:dyDescent="0.25">
      <c r="A97" s="23">
        <v>3064</v>
      </c>
      <c r="B97" s="23" t="s">
        <v>25</v>
      </c>
    </row>
    <row r="98" spans="1:2" x14ac:dyDescent="0.25">
      <c r="A98" s="23">
        <v>3065</v>
      </c>
      <c r="B98" s="23" t="s">
        <v>276</v>
      </c>
    </row>
    <row r="99" spans="1:2" x14ac:dyDescent="0.25">
      <c r="A99" s="23">
        <v>3066</v>
      </c>
      <c r="B99" s="23" t="s">
        <v>169</v>
      </c>
    </row>
    <row r="100" spans="1:2" x14ac:dyDescent="0.25">
      <c r="A100" s="23">
        <v>3068</v>
      </c>
      <c r="B100" s="23" t="s">
        <v>170</v>
      </c>
    </row>
    <row r="101" spans="1:2" x14ac:dyDescent="0.25">
      <c r="A101" s="23">
        <v>3069</v>
      </c>
      <c r="B101" s="23" t="s">
        <v>171</v>
      </c>
    </row>
    <row r="102" spans="1:2" x14ac:dyDescent="0.25">
      <c r="A102" s="23">
        <v>3070</v>
      </c>
      <c r="B102" s="23" t="s">
        <v>172</v>
      </c>
    </row>
    <row r="103" spans="1:2" x14ac:dyDescent="0.25">
      <c r="A103" s="23">
        <v>3072</v>
      </c>
      <c r="B103" s="23" t="s">
        <v>267</v>
      </c>
    </row>
    <row r="104" spans="1:2" x14ac:dyDescent="0.25">
      <c r="A104" s="23">
        <v>3075</v>
      </c>
      <c r="B104" s="23" t="s">
        <v>26</v>
      </c>
    </row>
    <row r="105" spans="1:2" x14ac:dyDescent="0.25">
      <c r="A105" s="23">
        <v>3077</v>
      </c>
      <c r="B105" s="23" t="s">
        <v>173</v>
      </c>
    </row>
    <row r="106" spans="1:2" x14ac:dyDescent="0.25">
      <c r="A106" s="23">
        <v>3083</v>
      </c>
      <c r="B106" s="23" t="s">
        <v>174</v>
      </c>
    </row>
    <row r="107" spans="1:2" x14ac:dyDescent="0.25">
      <c r="A107" s="23">
        <v>3085</v>
      </c>
      <c r="B107" s="23" t="s">
        <v>175</v>
      </c>
    </row>
    <row r="108" spans="1:2" x14ac:dyDescent="0.25">
      <c r="A108" s="23">
        <v>3088</v>
      </c>
      <c r="B108" s="23" t="s">
        <v>176</v>
      </c>
    </row>
    <row r="109" spans="1:2" x14ac:dyDescent="0.25">
      <c r="A109" s="23">
        <v>5000</v>
      </c>
      <c r="B109" s="23" t="s">
        <v>177</v>
      </c>
    </row>
    <row r="110" spans="1:2" x14ac:dyDescent="0.25">
      <c r="A110" s="23">
        <v>5002</v>
      </c>
      <c r="B110" s="23" t="s">
        <v>178</v>
      </c>
    </row>
    <row r="111" spans="1:2" x14ac:dyDescent="0.25">
      <c r="A111" s="23">
        <v>5004</v>
      </c>
      <c r="B111" s="23" t="s">
        <v>27</v>
      </c>
    </row>
    <row r="112" spans="1:2" x14ac:dyDescent="0.25">
      <c r="A112" s="23">
        <v>5006</v>
      </c>
      <c r="B112" s="23" t="s">
        <v>179</v>
      </c>
    </row>
    <row r="113" spans="1:2" x14ac:dyDescent="0.25">
      <c r="A113" s="23">
        <v>5007</v>
      </c>
      <c r="B113" s="23" t="s">
        <v>28</v>
      </c>
    </row>
    <row r="114" spans="1:2" x14ac:dyDescent="0.25">
      <c r="A114" s="23">
        <v>5008</v>
      </c>
      <c r="B114" s="23" t="s">
        <v>180</v>
      </c>
    </row>
    <row r="115" spans="1:2" x14ac:dyDescent="0.25">
      <c r="A115" s="23">
        <v>5102</v>
      </c>
      <c r="B115" s="23" t="s">
        <v>277</v>
      </c>
    </row>
    <row r="116" spans="1:2" x14ac:dyDescent="0.25">
      <c r="A116" s="23">
        <v>5104</v>
      </c>
      <c r="B116" s="23" t="s">
        <v>181</v>
      </c>
    </row>
    <row r="117" spans="1:2" x14ac:dyDescent="0.25">
      <c r="A117" s="23">
        <v>5105</v>
      </c>
      <c r="B117" s="23" t="s">
        <v>29</v>
      </c>
    </row>
    <row r="118" spans="1:2" x14ac:dyDescent="0.25">
      <c r="A118" s="23">
        <v>5106</v>
      </c>
      <c r="B118" s="23" t="s">
        <v>182</v>
      </c>
    </row>
    <row r="119" spans="1:2" x14ac:dyDescent="0.25">
      <c r="A119" s="23">
        <v>5107</v>
      </c>
      <c r="B119" s="23" t="s">
        <v>30</v>
      </c>
    </row>
    <row r="120" spans="1:2" x14ac:dyDescent="0.25">
      <c r="A120" s="23">
        <v>5108</v>
      </c>
      <c r="B120" s="23" t="s">
        <v>183</v>
      </c>
    </row>
    <row r="121" spans="1:2" x14ac:dyDescent="0.25">
      <c r="A121" s="23">
        <v>5110</v>
      </c>
      <c r="B121" s="23" t="s">
        <v>184</v>
      </c>
    </row>
    <row r="122" spans="1:2" x14ac:dyDescent="0.25">
      <c r="A122" s="23">
        <v>5204</v>
      </c>
      <c r="B122" s="23" t="s">
        <v>278</v>
      </c>
    </row>
    <row r="123" spans="1:2" x14ac:dyDescent="0.25">
      <c r="A123" s="23">
        <v>5205</v>
      </c>
      <c r="B123" s="23" t="s">
        <v>185</v>
      </c>
    </row>
    <row r="124" spans="1:2" x14ac:dyDescent="0.25">
      <c r="A124" s="23">
        <v>5206</v>
      </c>
      <c r="B124" s="23" t="s">
        <v>186</v>
      </c>
    </row>
    <row r="125" spans="1:2" x14ac:dyDescent="0.25">
      <c r="A125" s="23">
        <v>5207</v>
      </c>
      <c r="B125" s="23" t="s">
        <v>268</v>
      </c>
    </row>
    <row r="126" spans="1:2" x14ac:dyDescent="0.25">
      <c r="A126" s="23">
        <v>5208</v>
      </c>
      <c r="B126" s="23" t="s">
        <v>187</v>
      </c>
    </row>
    <row r="127" spans="1:2" x14ac:dyDescent="0.25">
      <c r="A127" s="23">
        <v>5210</v>
      </c>
      <c r="B127" s="23" t="s">
        <v>188</v>
      </c>
    </row>
    <row r="128" spans="1:2" x14ac:dyDescent="0.25">
      <c r="A128" s="23">
        <v>5214</v>
      </c>
      <c r="B128" s="23" t="s">
        <v>189</v>
      </c>
    </row>
    <row r="129" spans="1:2" x14ac:dyDescent="0.25">
      <c r="A129" s="23">
        <v>5301</v>
      </c>
      <c r="B129" s="23" t="s">
        <v>31</v>
      </c>
    </row>
    <row r="130" spans="1:2" x14ac:dyDescent="0.25">
      <c r="A130" s="23">
        <v>5302</v>
      </c>
      <c r="B130" s="23" t="s">
        <v>32</v>
      </c>
    </row>
    <row r="131" spans="1:2" x14ac:dyDescent="0.25">
      <c r="A131" s="23">
        <v>5307</v>
      </c>
      <c r="B131" s="23" t="s">
        <v>269</v>
      </c>
    </row>
    <row r="132" spans="1:2" x14ac:dyDescent="0.25">
      <c r="A132" s="23">
        <v>5308</v>
      </c>
      <c r="B132" s="23" t="s">
        <v>190</v>
      </c>
    </row>
    <row r="133" spans="1:2" x14ac:dyDescent="0.25">
      <c r="A133" s="23">
        <v>5309</v>
      </c>
      <c r="B133" s="23" t="s">
        <v>33</v>
      </c>
    </row>
    <row r="134" spans="1:2" x14ac:dyDescent="0.25">
      <c r="A134" s="23">
        <v>5310</v>
      </c>
      <c r="B134" s="23" t="s">
        <v>279</v>
      </c>
    </row>
    <row r="135" spans="1:2" x14ac:dyDescent="0.25">
      <c r="A135" s="23">
        <v>5311</v>
      </c>
      <c r="B135" s="23" t="s">
        <v>191</v>
      </c>
    </row>
    <row r="136" spans="1:2" x14ac:dyDescent="0.25">
      <c r="A136" s="23">
        <v>5312</v>
      </c>
      <c r="B136" s="23" t="s">
        <v>34</v>
      </c>
    </row>
    <row r="137" spans="1:2" x14ac:dyDescent="0.25">
      <c r="A137" s="23">
        <v>5313</v>
      </c>
      <c r="B137" s="23" t="s">
        <v>35</v>
      </c>
    </row>
    <row r="138" spans="1:2" x14ac:dyDescent="0.25">
      <c r="A138" s="23">
        <v>5315</v>
      </c>
      <c r="B138" s="23" t="s">
        <v>280</v>
      </c>
    </row>
    <row r="139" spans="1:2" x14ac:dyDescent="0.25">
      <c r="A139" s="23">
        <v>5401</v>
      </c>
      <c r="B139" s="23" t="s">
        <v>36</v>
      </c>
    </row>
    <row r="140" spans="1:2" x14ac:dyDescent="0.25">
      <c r="A140" s="23">
        <v>5402</v>
      </c>
      <c r="B140" s="23" t="s">
        <v>192</v>
      </c>
    </row>
    <row r="141" spans="1:2" x14ac:dyDescent="0.25">
      <c r="A141" s="23">
        <v>5403</v>
      </c>
      <c r="B141" s="23" t="s">
        <v>270</v>
      </c>
    </row>
    <row r="142" spans="1:2" x14ac:dyDescent="0.25">
      <c r="A142" s="23">
        <v>5404</v>
      </c>
      <c r="B142" s="23" t="s">
        <v>193</v>
      </c>
    </row>
    <row r="143" spans="1:2" x14ac:dyDescent="0.25">
      <c r="A143" s="23">
        <v>5405</v>
      </c>
      <c r="B143" s="23" t="s">
        <v>194</v>
      </c>
    </row>
    <row r="144" spans="1:2" x14ac:dyDescent="0.25">
      <c r="A144" s="23">
        <v>5406</v>
      </c>
      <c r="B144" s="23" t="s">
        <v>195</v>
      </c>
    </row>
    <row r="145" spans="1:2" x14ac:dyDescent="0.25">
      <c r="A145" s="23">
        <v>5407</v>
      </c>
      <c r="B145" s="23" t="s">
        <v>196</v>
      </c>
    </row>
    <row r="146" spans="1:2" x14ac:dyDescent="0.25">
      <c r="A146" s="23">
        <v>5408</v>
      </c>
      <c r="B146" s="23" t="s">
        <v>37</v>
      </c>
    </row>
    <row r="147" spans="1:2" x14ac:dyDescent="0.25">
      <c r="A147" s="23">
        <v>5409</v>
      </c>
      <c r="B147" s="23" t="s">
        <v>197</v>
      </c>
    </row>
    <row r="148" spans="1:2" x14ac:dyDescent="0.25">
      <c r="A148" s="23">
        <v>5410</v>
      </c>
      <c r="B148" s="23" t="s">
        <v>198</v>
      </c>
    </row>
    <row r="149" spans="1:2" x14ac:dyDescent="0.25">
      <c r="A149" s="23">
        <v>5411</v>
      </c>
      <c r="B149" s="23" t="s">
        <v>199</v>
      </c>
    </row>
    <row r="150" spans="1:2" x14ac:dyDescent="0.25">
      <c r="A150" s="23">
        <v>5501</v>
      </c>
      <c r="B150" s="23" t="s">
        <v>200</v>
      </c>
    </row>
    <row r="151" spans="1:2" x14ac:dyDescent="0.25">
      <c r="A151" s="23">
        <v>5503</v>
      </c>
      <c r="B151" s="23" t="s">
        <v>201</v>
      </c>
    </row>
    <row r="152" spans="1:2" x14ac:dyDescent="0.25">
      <c r="A152" s="23">
        <v>5505</v>
      </c>
      <c r="B152" s="23" t="s">
        <v>202</v>
      </c>
    </row>
    <row r="153" spans="1:2" x14ac:dyDescent="0.25">
      <c r="A153" s="23">
        <v>5506</v>
      </c>
      <c r="B153" s="23" t="s">
        <v>250</v>
      </c>
    </row>
    <row r="154" spans="1:2" x14ac:dyDescent="0.25">
      <c r="A154" s="23">
        <v>5507</v>
      </c>
      <c r="B154" s="23" t="s">
        <v>203</v>
      </c>
    </row>
    <row r="155" spans="1:2" x14ac:dyDescent="0.25">
      <c r="A155" s="23">
        <v>5508</v>
      </c>
      <c r="B155" s="23" t="s">
        <v>204</v>
      </c>
    </row>
    <row r="156" spans="1:2" x14ac:dyDescent="0.25">
      <c r="A156" s="23">
        <v>5510</v>
      </c>
      <c r="B156" s="23" t="s">
        <v>38</v>
      </c>
    </row>
    <row r="157" spans="1:2" x14ac:dyDescent="0.25">
      <c r="A157" s="23">
        <v>5511</v>
      </c>
      <c r="B157" s="23" t="s">
        <v>39</v>
      </c>
    </row>
    <row r="158" spans="1:2" x14ac:dyDescent="0.25">
      <c r="A158" s="23">
        <v>5513</v>
      </c>
      <c r="B158" s="23" t="s">
        <v>40</v>
      </c>
    </row>
    <row r="159" spans="1:2" x14ac:dyDescent="0.25">
      <c r="A159" s="23">
        <v>5515</v>
      </c>
      <c r="B159" s="23" t="s">
        <v>205</v>
      </c>
    </row>
    <row r="160" spans="1:2" x14ac:dyDescent="0.25">
      <c r="A160" s="23">
        <v>5516</v>
      </c>
      <c r="B160" s="23" t="s">
        <v>212</v>
      </c>
    </row>
    <row r="161" spans="1:2" x14ac:dyDescent="0.25">
      <c r="A161" s="23">
        <v>5603</v>
      </c>
      <c r="B161" s="23" t="s">
        <v>206</v>
      </c>
    </row>
    <row r="162" spans="1:2" x14ac:dyDescent="0.25">
      <c r="A162" s="23">
        <v>5607</v>
      </c>
      <c r="B162" s="23" t="s">
        <v>41</v>
      </c>
    </row>
    <row r="163" spans="1:2" x14ac:dyDescent="0.25">
      <c r="A163" s="23">
        <v>5612</v>
      </c>
      <c r="B163" s="23" t="s">
        <v>207</v>
      </c>
    </row>
    <row r="164" spans="1:2" x14ac:dyDescent="0.25">
      <c r="A164" s="23">
        <v>5701</v>
      </c>
      <c r="B164" s="23" t="s">
        <v>208</v>
      </c>
    </row>
    <row r="165" spans="1:2" x14ac:dyDescent="0.25">
      <c r="A165" s="23">
        <v>5704</v>
      </c>
      <c r="B165" s="23" t="s">
        <v>42</v>
      </c>
    </row>
    <row r="166" spans="1:2" x14ac:dyDescent="0.25">
      <c r="A166" s="23">
        <v>5709</v>
      </c>
      <c r="B166" s="23" t="s">
        <v>209</v>
      </c>
    </row>
    <row r="167" spans="1:2" x14ac:dyDescent="0.25">
      <c r="A167" s="23">
        <v>5802</v>
      </c>
      <c r="B167" s="23" t="s">
        <v>210</v>
      </c>
    </row>
    <row r="168" spans="1:2" x14ac:dyDescent="0.25">
      <c r="A168" s="23">
        <v>5804</v>
      </c>
      <c r="B168" s="23" t="s">
        <v>43</v>
      </c>
    </row>
    <row r="169" spans="1:2" x14ac:dyDescent="0.25">
      <c r="A169" s="23">
        <v>5805</v>
      </c>
      <c r="B169" s="23" t="s">
        <v>211</v>
      </c>
    </row>
    <row r="170" spans="1:2" x14ac:dyDescent="0.25">
      <c r="A170" s="23">
        <v>5807</v>
      </c>
      <c r="B170" s="23" t="s">
        <v>213</v>
      </c>
    </row>
    <row r="171" spans="1:2" x14ac:dyDescent="0.25">
      <c r="A171" s="23">
        <v>5810</v>
      </c>
      <c r="B171" s="23" t="s">
        <v>44</v>
      </c>
    </row>
    <row r="172" spans="1:2" x14ac:dyDescent="0.25">
      <c r="A172" s="23">
        <v>5811</v>
      </c>
      <c r="B172" s="23" t="s">
        <v>214</v>
      </c>
    </row>
    <row r="173" spans="1:2" x14ac:dyDescent="0.25">
      <c r="A173" s="23">
        <v>5815</v>
      </c>
      <c r="B173" s="23" t="s">
        <v>45</v>
      </c>
    </row>
    <row r="174" spans="1:2" x14ac:dyDescent="0.25">
      <c r="A174" s="23">
        <v>5902</v>
      </c>
      <c r="B174" s="23" t="s">
        <v>46</v>
      </c>
    </row>
    <row r="175" spans="1:2" x14ac:dyDescent="0.25">
      <c r="A175" s="23">
        <v>5908</v>
      </c>
      <c r="B175" s="23" t="s">
        <v>281</v>
      </c>
    </row>
    <row r="176" spans="1:2" x14ac:dyDescent="0.25">
      <c r="A176" s="23">
        <v>5909</v>
      </c>
      <c r="B176" s="23" t="s">
        <v>47</v>
      </c>
    </row>
    <row r="177" spans="1:2" x14ac:dyDescent="0.25">
      <c r="A177" s="23">
        <v>5912</v>
      </c>
      <c r="B177" s="23" t="s">
        <v>215</v>
      </c>
    </row>
    <row r="178" spans="1:2" x14ac:dyDescent="0.25">
      <c r="A178" s="23">
        <v>5913</v>
      </c>
      <c r="B178" s="23" t="s">
        <v>48</v>
      </c>
    </row>
    <row r="179" spans="1:2" x14ac:dyDescent="0.25">
      <c r="A179" s="23">
        <v>6000</v>
      </c>
      <c r="B179" s="23" t="s">
        <v>49</v>
      </c>
    </row>
    <row r="180" spans="1:2" x14ac:dyDescent="0.25">
      <c r="A180" s="23">
        <v>6002</v>
      </c>
      <c r="B180" s="23" t="s">
        <v>50</v>
      </c>
    </row>
    <row r="181" spans="1:2" x14ac:dyDescent="0.25">
      <c r="A181" s="23">
        <v>6003</v>
      </c>
      <c r="B181" s="23" t="s">
        <v>51</v>
      </c>
    </row>
    <row r="182" spans="1:2" x14ac:dyDescent="0.25">
      <c r="A182" s="23">
        <v>6006</v>
      </c>
      <c r="B182" s="23" t="s">
        <v>52</v>
      </c>
    </row>
    <row r="183" spans="1:2" x14ac:dyDescent="0.25">
      <c r="A183" s="23">
        <v>6007</v>
      </c>
      <c r="B183" s="23" t="s">
        <v>282</v>
      </c>
    </row>
    <row r="184" spans="1:2" x14ac:dyDescent="0.25">
      <c r="A184" s="23">
        <v>6008</v>
      </c>
      <c r="B184" s="23" t="s">
        <v>53</v>
      </c>
    </row>
    <row r="185" spans="1:2" x14ac:dyDescent="0.25">
      <c r="A185" s="23">
        <v>6009</v>
      </c>
      <c r="B185" s="23" t="s">
        <v>54</v>
      </c>
    </row>
    <row r="186" spans="1:2" x14ac:dyDescent="0.25">
      <c r="A186" s="23">
        <v>6011</v>
      </c>
      <c r="B186" s="23" t="s">
        <v>55</v>
      </c>
    </row>
    <row r="187" spans="1:2" x14ac:dyDescent="0.25">
      <c r="A187" s="23">
        <v>6012</v>
      </c>
      <c r="B187" s="23" t="s">
        <v>56</v>
      </c>
    </row>
    <row r="188" spans="1:2" x14ac:dyDescent="0.25">
      <c r="A188" s="23">
        <v>6013</v>
      </c>
      <c r="B188" s="23" t="s">
        <v>57</v>
      </c>
    </row>
    <row r="189" spans="1:2" x14ac:dyDescent="0.25">
      <c r="A189" s="23">
        <v>6015</v>
      </c>
      <c r="B189" s="23" t="s">
        <v>271</v>
      </c>
    </row>
    <row r="190" spans="1:2" x14ac:dyDescent="0.25">
      <c r="A190" s="23">
        <v>6016</v>
      </c>
      <c r="B190" s="23" t="s">
        <v>58</v>
      </c>
    </row>
    <row r="191" spans="1:2" x14ac:dyDescent="0.25">
      <c r="A191" s="23">
        <v>6019</v>
      </c>
      <c r="B191" s="23" t="s">
        <v>59</v>
      </c>
    </row>
    <row r="192" spans="1:2" x14ac:dyDescent="0.25">
      <c r="A192" s="23">
        <v>6020</v>
      </c>
      <c r="B192" s="23" t="s">
        <v>60</v>
      </c>
    </row>
    <row r="193" spans="1:2" x14ac:dyDescent="0.25">
      <c r="A193" s="23">
        <v>6021</v>
      </c>
      <c r="B193" s="23" t="s">
        <v>61</v>
      </c>
    </row>
    <row r="194" spans="1:2" x14ac:dyDescent="0.25">
      <c r="A194" s="23">
        <v>6022</v>
      </c>
      <c r="B194" s="23" t="s">
        <v>216</v>
      </c>
    </row>
    <row r="195" spans="1:2" x14ac:dyDescent="0.25">
      <c r="A195" s="23">
        <v>6023</v>
      </c>
      <c r="B195" s="23" t="s">
        <v>251</v>
      </c>
    </row>
    <row r="196" spans="1:2" x14ac:dyDescent="0.25">
      <c r="A196" s="23">
        <v>6024</v>
      </c>
      <c r="B196" s="23" t="s">
        <v>217</v>
      </c>
    </row>
    <row r="197" spans="1:2" x14ac:dyDescent="0.25">
      <c r="A197" s="23">
        <v>6025</v>
      </c>
      <c r="B197" s="23" t="s">
        <v>62</v>
      </c>
    </row>
    <row r="198" spans="1:2" x14ac:dyDescent="0.25">
      <c r="A198" s="23">
        <v>6029</v>
      </c>
      <c r="B198" s="23" t="s">
        <v>63</v>
      </c>
    </row>
    <row r="199" spans="1:2" x14ac:dyDescent="0.25">
      <c r="A199" s="23">
        <v>6032</v>
      </c>
      <c r="B199" s="23" t="s">
        <v>64</v>
      </c>
    </row>
    <row r="200" spans="1:2" x14ac:dyDescent="0.25">
      <c r="A200" s="23">
        <v>6033</v>
      </c>
      <c r="B200" s="23" t="s">
        <v>65</v>
      </c>
    </row>
    <row r="201" spans="1:2" x14ac:dyDescent="0.25">
      <c r="A201" s="23">
        <v>6036</v>
      </c>
      <c r="B201" s="23" t="s">
        <v>66</v>
      </c>
    </row>
    <row r="202" spans="1:2" x14ac:dyDescent="0.25">
      <c r="A202" s="23">
        <v>6037</v>
      </c>
      <c r="B202" s="23" t="s">
        <v>67</v>
      </c>
    </row>
    <row r="203" spans="1:2" x14ac:dyDescent="0.25">
      <c r="A203" s="23">
        <v>6038</v>
      </c>
      <c r="B203" s="23" t="s">
        <v>283</v>
      </c>
    </row>
    <row r="204" spans="1:2" x14ac:dyDescent="0.25">
      <c r="A204" s="23">
        <v>6039</v>
      </c>
      <c r="B204" s="23" t="s">
        <v>68</v>
      </c>
    </row>
    <row r="205" spans="1:2" x14ac:dyDescent="0.25">
      <c r="A205" s="23">
        <v>6040</v>
      </c>
      <c r="B205" s="23" t="s">
        <v>69</v>
      </c>
    </row>
    <row r="206" spans="1:2" x14ac:dyDescent="0.25">
      <c r="A206" s="23">
        <v>6041</v>
      </c>
      <c r="B206" s="23" t="s">
        <v>70</v>
      </c>
    </row>
    <row r="207" spans="1:2" x14ac:dyDescent="0.25">
      <c r="A207" s="23">
        <v>6042</v>
      </c>
      <c r="B207" s="23" t="s">
        <v>71</v>
      </c>
    </row>
    <row r="208" spans="1:2" x14ac:dyDescent="0.25">
      <c r="A208" s="23">
        <v>6043</v>
      </c>
      <c r="B208" s="23" t="s">
        <v>72</v>
      </c>
    </row>
    <row r="209" spans="1:2" x14ac:dyDescent="0.25">
      <c r="A209" s="23">
        <v>6044</v>
      </c>
      <c r="B209" s="23" t="s">
        <v>73</v>
      </c>
    </row>
    <row r="210" spans="1:2" x14ac:dyDescent="0.25">
      <c r="A210" s="23">
        <v>6045</v>
      </c>
      <c r="B210" s="23" t="s">
        <v>74</v>
      </c>
    </row>
    <row r="211" spans="1:2" x14ac:dyDescent="0.25">
      <c r="A211" s="23">
        <v>6046</v>
      </c>
      <c r="B211" s="23" t="s">
        <v>75</v>
      </c>
    </row>
    <row r="212" spans="1:2" x14ac:dyDescent="0.25">
      <c r="A212" s="23">
        <v>6049</v>
      </c>
      <c r="B212" s="23" t="s">
        <v>76</v>
      </c>
    </row>
    <row r="213" spans="1:2" x14ac:dyDescent="0.25">
      <c r="A213" s="23">
        <v>6050</v>
      </c>
      <c r="B213" s="23" t="s">
        <v>77</v>
      </c>
    </row>
    <row r="214" spans="1:2" x14ac:dyDescent="0.25">
      <c r="A214" s="23">
        <v>6051</v>
      </c>
      <c r="B214" s="23" t="s">
        <v>78</v>
      </c>
    </row>
    <row r="215" spans="1:2" x14ac:dyDescent="0.25">
      <c r="A215" s="23">
        <v>6052</v>
      </c>
      <c r="B215" s="23" t="s">
        <v>79</v>
      </c>
    </row>
    <row r="216" spans="1:2" x14ac:dyDescent="0.25">
      <c r="A216" s="23">
        <v>6053</v>
      </c>
      <c r="B216" s="23" t="s">
        <v>218</v>
      </c>
    </row>
    <row r="217" spans="1:2" x14ac:dyDescent="0.25">
      <c r="A217" s="23">
        <v>6054</v>
      </c>
      <c r="B217" s="23" t="s">
        <v>219</v>
      </c>
    </row>
    <row r="218" spans="1:2" x14ac:dyDescent="0.25">
      <c r="A218" s="23">
        <v>6055</v>
      </c>
      <c r="B218" s="23" t="s">
        <v>80</v>
      </c>
    </row>
    <row r="219" spans="1:2" x14ac:dyDescent="0.25">
      <c r="A219" s="23">
        <v>6056</v>
      </c>
      <c r="B219" s="23" t="s">
        <v>81</v>
      </c>
    </row>
    <row r="220" spans="1:2" x14ac:dyDescent="0.25">
      <c r="A220" s="23">
        <v>6057</v>
      </c>
      <c r="B220" s="23" t="s">
        <v>252</v>
      </c>
    </row>
    <row r="221" spans="1:2" x14ac:dyDescent="0.25">
      <c r="A221" s="23">
        <v>6058</v>
      </c>
      <c r="B221" s="23" t="s">
        <v>82</v>
      </c>
    </row>
    <row r="222" spans="1:2" x14ac:dyDescent="0.25">
      <c r="A222" s="23">
        <v>6059</v>
      </c>
      <c r="B222" s="23" t="s">
        <v>83</v>
      </c>
    </row>
    <row r="223" spans="1:2" x14ac:dyDescent="0.25">
      <c r="A223" s="23">
        <v>6060</v>
      </c>
      <c r="B223" s="23" t="s">
        <v>253</v>
      </c>
    </row>
    <row r="224" spans="1:2" x14ac:dyDescent="0.25">
      <c r="A224" s="23">
        <v>6061</v>
      </c>
      <c r="B224" s="23" t="s">
        <v>84</v>
      </c>
    </row>
    <row r="225" spans="1:2" x14ac:dyDescent="0.25">
      <c r="A225" s="23">
        <v>6062</v>
      </c>
      <c r="B225" s="23" t="s">
        <v>85</v>
      </c>
    </row>
    <row r="226" spans="1:2" x14ac:dyDescent="0.25">
      <c r="A226" s="23">
        <v>6063</v>
      </c>
      <c r="B226" s="23" t="s">
        <v>86</v>
      </c>
    </row>
    <row r="227" spans="1:2" x14ac:dyDescent="0.25">
      <c r="A227" s="23">
        <v>6064</v>
      </c>
      <c r="B227" s="23" t="s">
        <v>87</v>
      </c>
    </row>
    <row r="228" spans="1:2" x14ac:dyDescent="0.25">
      <c r="A228" s="23">
        <v>6066</v>
      </c>
      <c r="B228" s="23" t="s">
        <v>88</v>
      </c>
    </row>
    <row r="229" spans="1:2" x14ac:dyDescent="0.25">
      <c r="A229" s="23">
        <v>6067</v>
      </c>
      <c r="B229" s="23" t="s">
        <v>220</v>
      </c>
    </row>
    <row r="230" spans="1:2" x14ac:dyDescent="0.25">
      <c r="A230" s="23">
        <v>6068</v>
      </c>
      <c r="B230" s="23" t="s">
        <v>221</v>
      </c>
    </row>
    <row r="231" spans="1:2" x14ac:dyDescent="0.25">
      <c r="A231" s="23">
        <v>6069</v>
      </c>
      <c r="B231" s="23" t="s">
        <v>89</v>
      </c>
    </row>
    <row r="232" spans="1:2" x14ac:dyDescent="0.25">
      <c r="A232" s="23">
        <v>6070</v>
      </c>
      <c r="B232" s="23" t="s">
        <v>90</v>
      </c>
    </row>
    <row r="233" spans="1:2" x14ac:dyDescent="0.25">
      <c r="A233" s="23">
        <v>6071</v>
      </c>
      <c r="B233" s="23" t="s">
        <v>91</v>
      </c>
    </row>
    <row r="234" spans="1:2" x14ac:dyDescent="0.25">
      <c r="A234" s="23">
        <v>6072</v>
      </c>
      <c r="B234" s="23" t="s">
        <v>92</v>
      </c>
    </row>
    <row r="235" spans="1:2" x14ac:dyDescent="0.25">
      <c r="A235" s="23">
        <v>6073</v>
      </c>
      <c r="B235" s="23" t="s">
        <v>93</v>
      </c>
    </row>
    <row r="236" spans="1:2" x14ac:dyDescent="0.25">
      <c r="A236" s="23">
        <v>6074</v>
      </c>
      <c r="B236" s="23" t="s">
        <v>94</v>
      </c>
    </row>
    <row r="237" spans="1:2" x14ac:dyDescent="0.25">
      <c r="A237" s="23">
        <v>6075</v>
      </c>
      <c r="B237" s="23" t="s">
        <v>95</v>
      </c>
    </row>
    <row r="238" spans="1:2" x14ac:dyDescent="0.25">
      <c r="A238" s="23">
        <v>6077</v>
      </c>
      <c r="B238" s="23" t="s">
        <v>96</v>
      </c>
    </row>
    <row r="239" spans="1:2" x14ac:dyDescent="0.25">
      <c r="A239" s="23">
        <v>6078</v>
      </c>
      <c r="B239" s="23" t="s">
        <v>97</v>
      </c>
    </row>
    <row r="240" spans="1:2" x14ac:dyDescent="0.25">
      <c r="A240" s="23">
        <v>6080</v>
      </c>
      <c r="B240" s="23" t="s">
        <v>98</v>
      </c>
    </row>
    <row r="241" spans="1:2" x14ac:dyDescent="0.25">
      <c r="A241" s="23">
        <v>6081</v>
      </c>
      <c r="B241" s="23" t="s">
        <v>284</v>
      </c>
    </row>
    <row r="242" spans="1:2" x14ac:dyDescent="0.25">
      <c r="A242" s="23">
        <v>6083</v>
      </c>
      <c r="B242" s="23" t="s">
        <v>272</v>
      </c>
    </row>
    <row r="243" spans="1:2" x14ac:dyDescent="0.25">
      <c r="A243" s="23">
        <v>6085</v>
      </c>
      <c r="B243" s="23" t="s">
        <v>254</v>
      </c>
    </row>
    <row r="244" spans="1:2" x14ac:dyDescent="0.25">
      <c r="A244" s="23">
        <v>6200</v>
      </c>
      <c r="B244" s="23" t="s">
        <v>222</v>
      </c>
    </row>
    <row r="245" spans="1:2" x14ac:dyDescent="0.25">
      <c r="A245" s="23">
        <v>7000</v>
      </c>
      <c r="B245" s="23" t="s">
        <v>223</v>
      </c>
    </row>
    <row r="246" spans="1:2" x14ac:dyDescent="0.25">
      <c r="A246" s="23">
        <v>7001</v>
      </c>
      <c r="B246" s="23" t="s">
        <v>224</v>
      </c>
    </row>
    <row r="247" spans="1:2" x14ac:dyDescent="0.25">
      <c r="A247" s="23">
        <v>7004</v>
      </c>
      <c r="B247" s="23" t="s">
        <v>225</v>
      </c>
    </row>
    <row r="248" spans="1:2" x14ac:dyDescent="0.25">
      <c r="A248" s="23">
        <v>7012</v>
      </c>
      <c r="B248" s="23" t="s">
        <v>226</v>
      </c>
    </row>
    <row r="249" spans="1:2" x14ac:dyDescent="0.25">
      <c r="A249" s="23">
        <v>7015</v>
      </c>
      <c r="B249" s="23" t="s">
        <v>227</v>
      </c>
    </row>
    <row r="250" spans="1:2" x14ac:dyDescent="0.25">
      <c r="A250" s="23">
        <v>7017</v>
      </c>
      <c r="B250" s="23" t="s">
        <v>228</v>
      </c>
    </row>
    <row r="251" spans="1:2" x14ac:dyDescent="0.25">
      <c r="A251" s="23">
        <v>7025</v>
      </c>
      <c r="B251" s="23" t="s">
        <v>229</v>
      </c>
    </row>
    <row r="252" spans="1:2" x14ac:dyDescent="0.25">
      <c r="A252" s="23">
        <v>7027</v>
      </c>
      <c r="B252" s="23" t="s">
        <v>230</v>
      </c>
    </row>
    <row r="253" spans="1:2" x14ac:dyDescent="0.25">
      <c r="A253" s="23">
        <v>7028</v>
      </c>
      <c r="B253" s="23" t="s">
        <v>231</v>
      </c>
    </row>
    <row r="254" spans="1:2" x14ac:dyDescent="0.25">
      <c r="A254" s="23">
        <v>7030</v>
      </c>
      <c r="B254" s="23" t="s">
        <v>232</v>
      </c>
    </row>
    <row r="255" spans="1:2" x14ac:dyDescent="0.25">
      <c r="A255" s="23">
        <v>7031</v>
      </c>
      <c r="B255" s="23" t="s">
        <v>233</v>
      </c>
    </row>
    <row r="256" spans="1:2" x14ac:dyDescent="0.25">
      <c r="A256" s="23">
        <v>7035</v>
      </c>
      <c r="B256" s="23" t="s">
        <v>255</v>
      </c>
    </row>
    <row r="257" spans="1:2" x14ac:dyDescent="0.25">
      <c r="A257" s="23">
        <v>7038</v>
      </c>
      <c r="B257" s="23" t="s">
        <v>234</v>
      </c>
    </row>
    <row r="258" spans="1:2" x14ac:dyDescent="0.25">
      <c r="A258" s="23">
        <v>7039</v>
      </c>
      <c r="B258" s="23" t="s">
        <v>235</v>
      </c>
    </row>
    <row r="259" spans="1:2" x14ac:dyDescent="0.25">
      <c r="A259" s="23">
        <v>7041</v>
      </c>
      <c r="B259" s="23" t="s">
        <v>236</v>
      </c>
    </row>
    <row r="260" spans="1:2" x14ac:dyDescent="0.25">
      <c r="A260" s="23">
        <v>7045</v>
      </c>
      <c r="B260" s="23" t="s">
        <v>237</v>
      </c>
    </row>
    <row r="261" spans="1:2" x14ac:dyDescent="0.25">
      <c r="A261" s="23">
        <v>7047</v>
      </c>
      <c r="B261" s="23" t="s">
        <v>238</v>
      </c>
    </row>
    <row r="262" spans="1:2" x14ac:dyDescent="0.25">
      <c r="A262" s="23">
        <v>7052</v>
      </c>
      <c r="B262" s="23" t="s">
        <v>239</v>
      </c>
    </row>
    <row r="263" spans="1:2" x14ac:dyDescent="0.25">
      <c r="A263" s="23">
        <v>7053</v>
      </c>
      <c r="B263" s="23" t="s">
        <v>240</v>
      </c>
    </row>
    <row r="264" spans="1:2" x14ac:dyDescent="0.25">
      <c r="A264" s="23">
        <v>7054</v>
      </c>
      <c r="B264" s="23" t="s">
        <v>241</v>
      </c>
    </row>
    <row r="265" spans="1:2" x14ac:dyDescent="0.25">
      <c r="A265" s="23">
        <v>7055</v>
      </c>
      <c r="B265" s="23" t="s">
        <v>256</v>
      </c>
    </row>
    <row r="266" spans="1:2" x14ac:dyDescent="0.25">
      <c r="A266" s="23">
        <v>7056</v>
      </c>
      <c r="B266" s="23" t="s">
        <v>242</v>
      </c>
    </row>
    <row r="267" spans="1:2" x14ac:dyDescent="0.25">
      <c r="A267" s="23">
        <v>7058</v>
      </c>
      <c r="B267" s="23" t="s">
        <v>243</v>
      </c>
    </row>
    <row r="268" spans="1:2" x14ac:dyDescent="0.25">
      <c r="A268" s="23">
        <v>7059</v>
      </c>
      <c r="B268" s="23" t="s">
        <v>244</v>
      </c>
    </row>
    <row r="269" spans="1:2" x14ac:dyDescent="0.25">
      <c r="A269" s="23">
        <v>7062</v>
      </c>
      <c r="B269" s="23" t="s">
        <v>245</v>
      </c>
    </row>
    <row r="270" spans="1:2" x14ac:dyDescent="0.25">
      <c r="A270" s="23">
        <v>7067</v>
      </c>
      <c r="B270" s="23" t="s">
        <v>99</v>
      </c>
    </row>
    <row r="271" spans="1:2" x14ac:dyDescent="0.25">
      <c r="A271" s="23">
        <v>9000</v>
      </c>
      <c r="B271" s="23" t="s">
        <v>246</v>
      </c>
    </row>
    <row r="272" spans="1:2" x14ac:dyDescent="0.25">
      <c r="A272" s="23">
        <v>9901</v>
      </c>
      <c r="B272" s="23" t="s">
        <v>273</v>
      </c>
    </row>
  </sheetData>
  <sheetProtection sheet="1" objects="1" scenarios="1"/>
  <sortState xmlns:xlrd2="http://schemas.microsoft.com/office/spreadsheetml/2017/richdata2" ref="A1:B291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18" ma:contentTypeDescription="Een nieuw document maken." ma:contentTypeScope="" ma:versionID="681b59586d56234b5ed3fb35f0a7e918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d932a2492fbdba4dd575ce0121f41daf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TaxCatchAll xmlns="a449c67a-b41a-4030-adf8-2289d19a5da7" xsi:nil="true"/>
    <lcf76f155ced4ddcb4097134ff3c332f xmlns="bcc6d8ca-96fa-41a8-91a3-32a34d9e496e">
      <Terms xmlns="http://schemas.microsoft.com/office/infopath/2007/PartnerControls"/>
    </lcf76f155ced4ddcb4097134ff3c332f>
    <_Flow_SignoffStatus xmlns="bcc6d8ca-96fa-41a8-91a3-32a34d9e496e" xsi:nil="true"/>
  </documentManagement>
</p:properties>
</file>

<file path=customXml/itemProps1.xml><?xml version="1.0" encoding="utf-8"?>
<ds:datastoreItem xmlns:ds="http://schemas.openxmlformats.org/officeDocument/2006/customXml" ds:itemID="{993DD134-A029-4828-9170-DA697CC54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F211F-D73A-4EFC-8842-EAB52C88DB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555F6-E810-46AB-911B-A955045F62A6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Algemeen</vt:lpstr>
      <vt:lpstr>Omnium op voertuig</vt:lpstr>
      <vt:lpstr>Omnium op persoon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Omnium_leiding__Aanvraag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2022-07-12T14:14:07Z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353800</vt:r8>
  </property>
  <property fmtid="{D5CDD505-2E9C-101B-9397-08002B2CF9AE}" pid="4" name="MediaServiceImageTags">
    <vt:lpwstr/>
  </property>
</Properties>
</file>