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7_Administratie/07_03_Verkoopsdienst/Producten/Nationale_Producten/Fleece/Samenaankoop 2023/"/>
    </mc:Choice>
  </mc:AlternateContent>
  <xr:revisionPtr revIDLastSave="1200" documentId="13_ncr:1_{6F7052D6-30D9-458C-9CB3-8ADB2DFC5EB8}" xr6:coauthVersionLast="47" xr6:coauthVersionMax="47" xr10:uidLastSave="{4C094CA6-FD9D-4360-B9F5-37DA2C0D5A46}"/>
  <bookViews>
    <workbookView xWindow="-120" yWindow="-120" windowWidth="29040" windowHeight="15720" xr2:uid="{00000000-000D-0000-FFFF-FFFF00000000}"/>
  </bookViews>
  <sheets>
    <sheet name="Samenaankoop fleecetruien 2023" sheetId="1" r:id="rId1"/>
    <sheet name="Groepen" sheetId="5" state="hidden" r:id="rId2"/>
    <sheet name="Bestelling" sheetId="6" state="hidden" r:id="rId3"/>
  </sheets>
  <definedNames>
    <definedName name="_xlnm.Print_Area" localSheetId="0">'Samenaankoop fleecetruien 2023'!#REF!</definedName>
    <definedName name="Nummer">'Samenaankoop fleecetruien 2023'!#REF!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K2" i="6"/>
  <c r="J2" i="6"/>
  <c r="C28" i="1"/>
  <c r="L2" i="6" s="1"/>
  <c r="D27" i="1"/>
  <c r="D26" i="1"/>
  <c r="D25" i="1"/>
  <c r="D24" i="1"/>
  <c r="D23" i="1"/>
  <c r="D22" i="1"/>
  <c r="C12" i="1"/>
  <c r="F48" i="1" s="1"/>
  <c r="F2" i="6"/>
  <c r="N2" i="6"/>
  <c r="M2" i="6"/>
  <c r="I2" i="6"/>
  <c r="H2" i="6"/>
  <c r="G2" i="6"/>
  <c r="C2" i="6"/>
  <c r="A2" i="6"/>
  <c r="F23" i="1"/>
  <c r="F24" i="1"/>
  <c r="F25" i="1"/>
  <c r="F22" i="1"/>
  <c r="C54" i="1" l="1"/>
  <c r="D28" i="1"/>
  <c r="G30" i="1" s="1"/>
  <c r="F28" i="1"/>
  <c r="B2" i="6"/>
  <c r="E2" i="6"/>
  <c r="D2" i="6"/>
  <c r="G31" i="1" l="1"/>
  <c r="O2" i="6" s="1"/>
  <c r="B41" i="1" l="1"/>
  <c r="B42" i="1"/>
</calcChain>
</file>

<file path=xl/sharedStrings.xml><?xml version="1.0" encoding="utf-8"?>
<sst xmlns="http://schemas.openxmlformats.org/spreadsheetml/2006/main" count="334" uniqueCount="324">
  <si>
    <t>SAMENAANKOOP
FLEECE TRUIEN</t>
  </si>
  <si>
    <t>Onderstaande gegevens zijn verplicht in te vullen!</t>
  </si>
  <si>
    <t>Je kan enkel in de lichtgrijze vakjes iets invullen, de andere cellen zijn geblokkeerd.</t>
  </si>
  <si>
    <t>Groepsnummer:</t>
  </si>
  <si>
    <t>Groepsnaam:</t>
  </si>
  <si>
    <t>Naam contactpersoon:</t>
  </si>
  <si>
    <t>E-mail contactperoon:</t>
  </si>
  <si>
    <t>GSM contactperoon:</t>
  </si>
  <si>
    <t>Deze persoon zal gecontacteerd worden voor de levering!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</si>
  <si>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1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26/03/2023 doorgestuurd worden naar shop@ksa.be!</t>
    </r>
  </si>
  <si>
    <t>Grootte</t>
  </si>
  <si>
    <t>Aantal</t>
  </si>
  <si>
    <t>Gewicht</t>
  </si>
  <si>
    <t>Prijs/stuk</t>
  </si>
  <si>
    <t>Totaal</t>
  </si>
  <si>
    <t>Small</t>
  </si>
  <si>
    <t>Medium</t>
  </si>
  <si>
    <t>Large</t>
  </si>
  <si>
    <t>Extra large</t>
  </si>
  <si>
    <t>Extra extra large</t>
  </si>
  <si>
    <t>Extra extra extra large</t>
  </si>
  <si>
    <t>TOTAAL</t>
  </si>
  <si>
    <t>Verzendkosten</t>
  </si>
  <si>
    <t>Het totale bedrag van je bestelde producten is:</t>
  </si>
  <si>
    <t>LEVERING</t>
  </si>
  <si>
    <t>De levering van de truien gebeurt eind april/begin mei!</t>
  </si>
  <si>
    <t>Leveradres</t>
  </si>
  <si>
    <t>Straat + nummer:</t>
  </si>
  <si>
    <t>Postcode + gemeente:</t>
  </si>
  <si>
    <t>BESTELMETHODE</t>
  </si>
  <si>
    <t>Als je hierboven je bestelling hebt ingevuld, dan kan je je bestelling op volgende manier en ten laatste op 26 maart 2023 doorgeven:</t>
  </si>
  <si>
    <t xml:space="preserve">                                       Dit bestand opslaan en met als onderwerp "Samenaankoop fleecetruien 2023" mailen naar shop@ksa.be</t>
  </si>
  <si>
    <t xml:space="preserve">                                       Je geeft je bestand liefst volgende naam:</t>
  </si>
  <si>
    <t>Samen met je bestelling betaal je ook het volledig bedrag.  Pas wanneer dit bedrag is overgeschreven, is je bestelling definitief!</t>
  </si>
  <si>
    <t>De uiteindelijke totaalfactuur zal na de levering naar jullie penningmeester gemaild worden.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</si>
  <si>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</si>
  <si>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</si>
  <si>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</si>
  <si>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</si>
  <si>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</si>
  <si>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</si>
  <si>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</si>
  <si>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</si>
  <si>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</si>
  <si>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</si>
  <si>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</si>
  <si>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</si>
  <si>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</si>
  <si>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</si>
  <si>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</si>
  <si>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</si>
  <si>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</si>
  <si>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</si>
  <si>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</si>
  <si>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</si>
  <si>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</si>
  <si>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</si>
  <si>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</si>
  <si>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</si>
  <si>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</si>
  <si>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</si>
  <si>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</si>
  <si>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</si>
  <si>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</si>
  <si>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</si>
  <si>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</si>
  <si>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</si>
  <si>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</si>
  <si>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</si>
  <si>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</si>
  <si>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</si>
  <si>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</si>
  <si>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</si>
  <si>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</si>
  <si>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</si>
  <si>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</si>
  <si>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</si>
  <si>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</si>
  <si>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</si>
  <si>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</si>
  <si>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</si>
  <si>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</si>
  <si>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</si>
  <si>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</si>
  <si>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</si>
  <si>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</si>
  <si>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</si>
  <si>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</si>
  <si>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</si>
  <si>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</si>
  <si>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</si>
  <si>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</si>
  <si>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</si>
  <si>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</si>
  <si>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</si>
  <si>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</si>
  <si>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</si>
  <si>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</si>
  <si>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</si>
  <si>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</si>
  <si>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</si>
  <si>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</si>
  <si>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</si>
  <si>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</si>
  <si>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</si>
  <si>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</si>
  <si>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</si>
  <si>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</si>
  <si>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</si>
  <si>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</si>
  <si>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</si>
  <si>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</si>
  <si>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</si>
  <si>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</si>
  <si>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</si>
  <si>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</si>
  <si>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</si>
  <si>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</si>
  <si>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</si>
  <si>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</si>
  <si>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</si>
  <si>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</si>
  <si>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</si>
  <si>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</si>
  <si>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</si>
  <si>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</si>
  <si>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</si>
  <si>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</si>
  <si>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</si>
  <si>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</si>
  <si>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</si>
  <si>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</si>
  <si>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</si>
  <si>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</si>
  <si>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</si>
  <si>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</si>
  <si>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</si>
  <si>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</si>
  <si>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</si>
  <si>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</si>
  <si>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</si>
  <si>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</si>
  <si>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</si>
  <si>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</si>
  <si>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</si>
  <si>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</si>
  <si>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</si>
  <si>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</si>
  <si>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</si>
  <si>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</si>
  <si>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</si>
  <si>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</si>
  <si>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</si>
  <si>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</si>
  <si>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</si>
  <si>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</si>
  <si>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</si>
  <si>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</si>
  <si>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</si>
  <si>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</si>
  <si>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</si>
  <si>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</si>
  <si>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</si>
  <si>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</si>
  <si>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</si>
  <si>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</si>
  <si>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</si>
  <si>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</si>
  <si>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</si>
  <si>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</si>
  <si>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</si>
  <si>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</si>
  <si>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</si>
  <si>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</si>
  <si>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</si>
  <si>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</si>
  <si>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</si>
  <si>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</si>
  <si>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</si>
  <si>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</si>
  <si>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</si>
  <si>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</si>
  <si>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</si>
  <si>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</si>
  <si>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</si>
  <si>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</si>
  <si>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</si>
  <si>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</si>
  <si>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</si>
  <si>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</si>
  <si>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</si>
  <si>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</si>
  <si>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</si>
  <si>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</si>
  <si>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</si>
  <si>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</si>
  <si>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</si>
  <si>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</si>
  <si>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</si>
  <si>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</si>
  <si>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</si>
  <si>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</si>
  <si>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</si>
  <si>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</si>
  <si>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</si>
  <si>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</si>
  <si>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</si>
  <si>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</si>
  <si>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</si>
  <si>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</si>
  <si>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</si>
  <si>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</si>
  <si>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</si>
  <si>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</si>
  <si>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</si>
  <si>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</si>
  <si>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</si>
  <si>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</si>
  <si>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</si>
  <si>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</si>
  <si>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</si>
  <si>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</si>
  <si>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</si>
  <si>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</si>
  <si>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</si>
  <si>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</si>
  <si>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</si>
  <si>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</si>
  <si>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</si>
  <si>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</si>
  <si>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</si>
  <si>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</si>
  <si>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</si>
  <si>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</si>
  <si>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</si>
  <si>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</si>
  <si>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</si>
  <si>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</si>
  <si>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</si>
  <si>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</si>
  <si>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</si>
  <si>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</si>
  <si>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</si>
  <si>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</si>
  <si>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</si>
  <si>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</si>
  <si>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</si>
  <si>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</si>
  <si>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</si>
  <si>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</si>
  <si>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</si>
  <si>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</si>
  <si>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</si>
  <si>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</si>
  <si>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</si>
  <si>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</si>
  <si>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</si>
  <si>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</si>
  <si>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</si>
  <si>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</si>
  <si>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</si>
  <si>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</si>
  <si>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</si>
  <si>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</si>
  <si>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</si>
  <si>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</si>
  <si>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</si>
  <si>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</si>
  <si>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</si>
  <si>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</si>
  <si>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</si>
  <si>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</si>
  <si>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</si>
  <si>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</si>
  <si>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</si>
  <si>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</si>
  <si>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</si>
  <si>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</si>
  <si>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</si>
  <si>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</si>
  <si>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</si>
  <si>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</si>
  <si>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</si>
  <si>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</si>
  <si>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</si>
  <si>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</si>
  <si>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</si>
  <si>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</si>
  <si>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</si>
  <si>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</si>
  <si>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</si>
  <si>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</si>
  <si>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</si>
  <si>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</si>
  <si>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</si>
  <si>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</si>
  <si>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</si>
  <si>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</si>
  <si>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</si>
  <si>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</si>
  <si>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</si>
  <si>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</si>
  <si>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</si>
  <si>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</si>
  <si>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</si>
  <si>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</si>
  <si>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</si>
  <si>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</si>
  <si>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GANDALF VZW</t>
  </si>
  <si>
    <t>Gnr.</t>
  </si>
  <si>
    <t>Groepsnaam</t>
  </si>
  <si>
    <t>Naam contact</t>
  </si>
  <si>
    <t>E-mail contact</t>
  </si>
  <si>
    <t>GSM contact</t>
  </si>
  <si>
    <t>Straat + nr</t>
  </si>
  <si>
    <t>Pc + gemeente</t>
  </si>
  <si>
    <t>Totale bedrag</t>
  </si>
  <si>
    <t>Bestelling</t>
  </si>
  <si>
    <t>Adres</t>
  </si>
  <si>
    <t>Oostende</t>
  </si>
  <si>
    <t>Andere groep</t>
  </si>
  <si>
    <t>Welke groep?</t>
  </si>
  <si>
    <t>Pc + Gemeente</t>
  </si>
  <si>
    <t>Aantal hoodie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</si>
</sst>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168B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rgb="FF0168B3"/>
      </left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thin">
        <color rgb="FF0168B3"/>
      </left>
      <right style="thin">
        <color rgb="FF0168B3"/>
      </right>
      <top style="medium">
        <color rgb="FF0168B3"/>
      </top>
      <bottom style="medium">
        <color rgb="FF0168B3"/>
      </bottom>
      <diagonal/>
    </border>
    <border>
      <left style="thin">
        <color rgb="FF0168B3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 style="thin">
        <color theme="0"/>
      </left>
      <right style="thin">
        <color theme="0"/>
      </right>
      <top style="thin">
        <color rgb="FF0168B3"/>
      </top>
      <bottom/>
      <diagonal/>
    </border>
    <border>
      <left style="thin">
        <color theme="0"/>
      </left>
      <right style="thin">
        <color rgb="FF0168B3"/>
      </right>
      <top style="thin">
        <color rgb="FF0168B3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4" borderId="1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1" xfId="1" applyFont="1" applyBorder="1" applyAlignment="1">
      <alignment vertical="center"/>
    </xf>
    <xf numFmtId="49" fontId="7" fillId="4" borderId="2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2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4" borderId="1" xfId="1" applyFont="1" applyFill="1" applyBorder="1" applyAlignment="1" applyProtection="1">
      <alignment vertical="center"/>
      <protection locked="0"/>
    </xf>
    <xf numFmtId="0" fontId="12" fillId="0" borderId="0" xfId="0" quotePrefix="1" applyFont="1" applyAlignment="1">
      <alignment vertical="center"/>
    </xf>
    <xf numFmtId="0" fontId="3" fillId="3" borderId="0" xfId="2" applyFill="1" applyAlignment="1" applyProtection="1">
      <alignment vertical="center"/>
    </xf>
    <xf numFmtId="0" fontId="17" fillId="0" borderId="0" xfId="0" applyFont="1" applyAlignment="1">
      <alignment vertical="center"/>
    </xf>
    <xf numFmtId="0" fontId="4" fillId="6" borderId="3" xfId="3" applyFont="1" applyFill="1" applyBorder="1" applyAlignment="1">
      <alignment horizontal="right" vertical="center"/>
    </xf>
    <xf numFmtId="0" fontId="4" fillId="6" borderId="4" xfId="3" applyFont="1" applyFill="1" applyBorder="1" applyAlignment="1">
      <alignment vertical="center"/>
    </xf>
    <xf numFmtId="0" fontId="22" fillId="0" borderId="5" xfId="3" applyFont="1" applyBorder="1" applyAlignment="1">
      <alignment horizontal="right" vertical="center"/>
    </xf>
    <xf numFmtId="0" fontId="22" fillId="0" borderId="6" xfId="3" applyFont="1" applyBorder="1" applyAlignment="1">
      <alignment horizontal="left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right" vertical="center"/>
    </xf>
    <xf numFmtId="0" fontId="22" fillId="0" borderId="0" xfId="3" applyFont="1" applyAlignment="1">
      <alignment horizontal="left" vertical="center"/>
    </xf>
    <xf numFmtId="0" fontId="22" fillId="0" borderId="7" xfId="3" applyFont="1" applyBorder="1" applyAlignment="1">
      <alignment horizontal="right" vertical="center"/>
    </xf>
    <xf numFmtId="0" fontId="22" fillId="0" borderId="8" xfId="3" applyFont="1" applyBorder="1" applyAlignment="1">
      <alignment horizontal="left" vertical="center"/>
    </xf>
    <xf numFmtId="0" fontId="22" fillId="0" borderId="9" xfId="3" applyFont="1" applyBorder="1" applyAlignment="1">
      <alignment horizontal="right" vertical="center"/>
    </xf>
    <xf numFmtId="0" fontId="22" fillId="0" borderId="10" xfId="3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164" fontId="13" fillId="0" borderId="1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15" fillId="0" borderId="16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4" borderId="0" xfId="1" applyFont="1" applyFill="1" applyAlignment="1" applyProtection="1">
      <alignment horizontal="left" vertical="center"/>
      <protection locked="0"/>
    </xf>
    <xf numFmtId="0" fontId="7" fillId="0" borderId="1" xfId="1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/>
    </xf>
  </cellXfs>
  <cellStyles count="4">
    <cellStyle name="Hyperlink" xfId="2" builtinId="8"/>
    <cellStyle name="Standaard" xfId="0" builtinId="0"/>
    <cellStyle name="Standaard 2" xfId="1" xr:uid="{00000000-0005-0000-0000-000002000000}"/>
    <cellStyle name="Standaard 6" xfId="3" xr:uid="{187ED78B-A0F3-4DEF-8A62-475F1123F1AC}"/>
  </cellStyles>
  <dxfs count="4">
    <dxf>
      <font>
        <color theme="0"/>
      </font>
    </dxf>
    <dxf>
      <font>
        <b val="0"/>
        <i/>
        <color rgb="FFEE3940"/>
      </font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0168B3"/>
      <color rgb="FFEE3940"/>
      <color rgb="FFF57D31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1</xdr:col>
      <xdr:colOff>1658306</xdr:colOff>
      <xdr:row>6</xdr:row>
      <xdr:rowOff>59532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D639FA5-BB23-4F90-BD6C-3B26F573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14325"/>
          <a:ext cx="1738316" cy="86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72"/>
  <sheetViews>
    <sheetView showGridLines="0" tabSelected="1" topLeftCell="A32" zoomScaleNormal="100" zoomScaleSheetLayoutView="100" workbookViewId="0">
      <selection activeCell="C28" sqref="C28"/>
    </sheetView>
  </sheetViews>
  <sheetFormatPr defaultColWidth="0" defaultRowHeight="14.4" zeroHeight="1" x14ac:dyDescent="0.3"/>
  <cols>
    <col min="1" max="1" width="6.33203125" style="4" customWidth="1"/>
    <col min="2" max="2" width="25.6640625" style="4" customWidth="1"/>
    <col min="3" max="3" width="22.5546875" style="4" customWidth="1"/>
    <col min="4" max="4" width="22.5546875" style="4" hidden="1" customWidth="1"/>
    <col min="5" max="5" width="10.33203125" style="4" customWidth="1"/>
    <col min="6" max="6" width="12.33203125" style="4" customWidth="1"/>
    <col min="7" max="7" width="11.6640625" style="4" customWidth="1"/>
    <col min="8" max="8" width="5.6640625" style="4" customWidth="1"/>
    <col min="9" max="9" width="7.6640625" style="4" customWidth="1"/>
    <col min="10" max="10" width="25.6640625" style="4" customWidth="1"/>
    <col min="11" max="11" width="15.6640625" style="4" customWidth="1"/>
    <col min="12" max="12" width="8" style="4" customWidth="1"/>
    <col min="13" max="13" width="12.33203125" style="4" customWidth="1"/>
    <col min="14" max="14" width="11.6640625" style="4" customWidth="1"/>
    <col min="15" max="15" width="6.33203125" style="4" customWidth="1"/>
    <col min="16" max="20" width="148" style="4" hidden="1" customWidth="1"/>
    <col min="21" max="16384" width="9.109375" style="4" hidden="1"/>
  </cols>
  <sheetData>
    <row r="1" spans="1:14" ht="12.75" customHeight="1" x14ac:dyDescent="0.3"/>
    <row r="2" spans="1:14" x14ac:dyDescent="0.3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 customHeight="1" x14ac:dyDescent="0.3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3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x14ac:dyDescent="0.3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3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 customHeight="1" x14ac:dyDescent="0.3">
      <c r="B8" s="64" t="s">
        <v>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 customHeight="1" x14ac:dyDescent="0.3">
      <c r="A9" s="11"/>
      <c r="B9" s="65" t="s">
        <v>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x14ac:dyDescent="0.3"/>
    <row r="11" spans="1:14" x14ac:dyDescent="0.3">
      <c r="B11" s="2" t="s">
        <v>3</v>
      </c>
      <c r="C11" s="3"/>
      <c r="D11" s="57"/>
    </row>
    <row r="12" spans="1:14" ht="15" customHeight="1" x14ac:dyDescent="0.3">
      <c r="B12" s="2" t="s">
        <v>4</v>
      </c>
      <c r="C12" s="44" t="str">
        <f>IFERROR(VLOOKUP(C11,Groepen!A:B,2,FALSE),"Vul je groepsnummer in!")</f>
        <v>Vul je groepsnummer in!</v>
      </c>
      <c r="D12" s="58"/>
      <c r="E12" s="45"/>
      <c r="F12" s="5"/>
      <c r="G12" s="5"/>
      <c r="H12" s="5"/>
      <c r="I12" s="5"/>
      <c r="J12" s="5"/>
      <c r="K12" s="5"/>
      <c r="L12" s="5"/>
      <c r="M12" s="5"/>
      <c r="N12" s="5"/>
    </row>
    <row r="13" spans="1:14" ht="15" customHeight="1" x14ac:dyDescent="0.3">
      <c r="B13" s="2"/>
      <c r="C13" s="7"/>
      <c r="D13" s="7"/>
      <c r="E13" s="8"/>
      <c r="F13" s="8"/>
      <c r="G13" s="8"/>
      <c r="H13" s="8"/>
      <c r="I13" s="8"/>
      <c r="J13" s="8"/>
      <c r="K13" s="8"/>
    </row>
    <row r="14" spans="1:14" ht="15" customHeight="1" x14ac:dyDescent="0.3">
      <c r="B14" s="2" t="s">
        <v>5</v>
      </c>
      <c r="C14" s="3"/>
      <c r="D14" s="3"/>
      <c r="E14" s="5"/>
      <c r="F14" s="5"/>
      <c r="G14" s="5"/>
      <c r="H14" s="5"/>
      <c r="I14" s="5"/>
      <c r="J14" s="5"/>
      <c r="K14" s="5"/>
      <c r="L14" s="41"/>
      <c r="M14" s="41"/>
      <c r="N14" s="41"/>
    </row>
    <row r="15" spans="1:14" ht="15" customHeight="1" x14ac:dyDescent="0.3">
      <c r="B15" s="2" t="s">
        <v>6</v>
      </c>
      <c r="C15" s="42"/>
      <c r="D15" s="42"/>
      <c r="E15" s="18"/>
      <c r="F15" s="18"/>
      <c r="G15" s="18"/>
      <c r="H15" s="18"/>
      <c r="I15" s="18"/>
      <c r="J15" s="18"/>
      <c r="K15" s="18"/>
      <c r="L15" s="43"/>
      <c r="M15" s="43"/>
      <c r="N15" s="43"/>
    </row>
    <row r="16" spans="1:14" ht="15" customHeight="1" x14ac:dyDescent="0.3">
      <c r="B16" s="2" t="s">
        <v>7</v>
      </c>
      <c r="C16" s="6"/>
      <c r="D16" s="6"/>
      <c r="E16" s="18"/>
      <c r="F16" s="18"/>
      <c r="G16" s="18"/>
      <c r="H16" s="18"/>
      <c r="I16" s="18"/>
      <c r="J16" s="18"/>
      <c r="K16" s="18"/>
      <c r="L16" s="43"/>
      <c r="M16" s="43"/>
      <c r="N16" s="43"/>
    </row>
    <row r="17" spans="2:14" ht="15" customHeight="1" x14ac:dyDescent="0.3">
      <c r="B17" s="11" t="s">
        <v>8</v>
      </c>
      <c r="C17" s="11"/>
      <c r="D17" s="11"/>
      <c r="E17" s="12"/>
      <c r="F17" s="12"/>
      <c r="G17" s="12"/>
      <c r="H17" s="12"/>
    </row>
    <row r="18" spans="2:14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30" customHeight="1" x14ac:dyDescent="0.3">
      <c r="B19" s="62" t="s">
        <v>9</v>
      </c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2:14" x14ac:dyDescent="0.3"/>
    <row r="21" spans="2:14" x14ac:dyDescent="0.3">
      <c r="B21" s="50" t="s">
        <v>10</v>
      </c>
      <c r="C21" s="50" t="s">
        <v>11</v>
      </c>
      <c r="D21" s="50" t="s">
        <v>12</v>
      </c>
      <c r="E21" s="50" t="s">
        <v>13</v>
      </c>
      <c r="F21" s="51" t="s">
        <v>14</v>
      </c>
      <c r="G21"/>
    </row>
    <row r="22" spans="2:14" ht="15" thickBot="1" x14ac:dyDescent="0.35">
      <c r="B22" s="54" t="s">
        <v>15</v>
      </c>
      <c r="C22" s="48"/>
      <c r="D22" s="48">
        <f>C22*308</f>
        <v>0</v>
      </c>
      <c r="E22" s="49">
        <v>34</v>
      </c>
      <c r="F22" s="69">
        <f>C22*E22</f>
        <v>0</v>
      </c>
      <c r="G22" s="14"/>
    </row>
    <row r="23" spans="2:14" ht="15" thickBot="1" x14ac:dyDescent="0.35">
      <c r="B23" s="55" t="s">
        <v>16</v>
      </c>
      <c r="C23" s="46"/>
      <c r="D23" s="46">
        <f>C23*327</f>
        <v>0</v>
      </c>
      <c r="E23" s="47">
        <v>34</v>
      </c>
      <c r="F23" s="69">
        <f t="shared" ref="F23:F25" si="0">C23*E23</f>
        <v>0</v>
      </c>
      <c r="G23" s="14"/>
    </row>
    <row r="24" spans="2:14" ht="15" customHeight="1" thickBot="1" x14ac:dyDescent="0.35">
      <c r="B24" s="56" t="s">
        <v>17</v>
      </c>
      <c r="C24" s="46"/>
      <c r="D24" s="46">
        <f>C24*346</f>
        <v>0</v>
      </c>
      <c r="E24" s="47">
        <v>34</v>
      </c>
      <c r="F24" s="69">
        <f t="shared" si="0"/>
        <v>0</v>
      </c>
      <c r="G24" s="14"/>
    </row>
    <row r="25" spans="2:14" ht="15" thickBot="1" x14ac:dyDescent="0.35">
      <c r="B25" s="55" t="s">
        <v>18</v>
      </c>
      <c r="C25" s="46"/>
      <c r="D25" s="46">
        <f>C25*361</f>
        <v>0</v>
      </c>
      <c r="E25" s="47">
        <v>34</v>
      </c>
      <c r="F25" s="69">
        <f t="shared" si="0"/>
        <v>0</v>
      </c>
      <c r="G25" s="14"/>
    </row>
    <row r="26" spans="2:14" ht="15" thickBot="1" x14ac:dyDescent="0.35">
      <c r="B26" s="55" t="s">
        <v>19</v>
      </c>
      <c r="C26" s="46"/>
      <c r="D26" s="46">
        <f>C26*366</f>
        <v>0</v>
      </c>
      <c r="E26" s="47">
        <v>34</v>
      </c>
      <c r="F26" s="69">
        <f>C26*E26</f>
        <v>0</v>
      </c>
      <c r="G26" s="14"/>
    </row>
    <row r="27" spans="2:14" ht="15" thickBot="1" x14ac:dyDescent="0.35">
      <c r="B27" s="55" t="s">
        <v>20</v>
      </c>
      <c r="C27" s="46"/>
      <c r="D27" s="46">
        <f>407*C27</f>
        <v>0</v>
      </c>
      <c r="E27" s="47">
        <v>34</v>
      </c>
      <c r="F27" s="69">
        <f>C27*E27</f>
        <v>0</v>
      </c>
    </row>
    <row r="28" spans="2:14" ht="15" thickBot="1" x14ac:dyDescent="0.35">
      <c r="B28" s="55" t="s">
        <v>21</v>
      </c>
      <c r="C28" s="46">
        <f>SUM(C22:C27)</f>
        <v>0</v>
      </c>
      <c r="D28" s="46">
        <f>SUM(D22:D27)</f>
        <v>0</v>
      </c>
      <c r="E28" s="59"/>
      <c r="F28" s="59">
        <f>SUM(F22:F27)</f>
        <v>0</v>
      </c>
    </row>
    <row r="29" spans="2:14" ht="15" thickBot="1" x14ac:dyDescent="0.35"/>
    <row r="30" spans="2:14" ht="15.6" thickTop="1" thickBot="1" x14ac:dyDescent="0.35">
      <c r="B30" s="14" t="s">
        <v>22</v>
      </c>
      <c r="G30" s="40">
        <f>IF(D28=0,0,IF(D28&lt;2000,7,IF(D28&lt;5000,7.25,IF(D28&lt;=10000,7.75,IF(D28&lt;=20000,10.5,14.5)))))</f>
        <v>0</v>
      </c>
    </row>
    <row r="31" spans="2:14" ht="15" customHeight="1" thickTop="1" thickBot="1" x14ac:dyDescent="0.35">
      <c r="B31" s="14" t="s">
        <v>23</v>
      </c>
      <c r="C31" s="15"/>
      <c r="D31" s="15"/>
      <c r="G31" s="40">
        <f>SUM(F28+G30)</f>
        <v>0</v>
      </c>
      <c r="H31" s="52"/>
    </row>
    <row r="32" spans="2:14" x14ac:dyDescent="0.3">
      <c r="B32" s="14"/>
      <c r="C32" s="15"/>
      <c r="D32" s="15"/>
      <c r="G32" s="15"/>
      <c r="H32" s="15"/>
    </row>
    <row r="33" spans="2:14" ht="17.399999999999999" x14ac:dyDescent="0.3">
      <c r="B33" s="67" t="s">
        <v>24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 x14ac:dyDescent="0.3"/>
    <row r="35" spans="2:14" ht="12.75" customHeight="1" x14ac:dyDescent="0.3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 ht="12.75" customHeight="1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2:14" ht="12.75" customHeight="1" x14ac:dyDescent="0.3">
      <c r="B37" s="17" t="s">
        <v>26</v>
      </c>
      <c r="C37" s="17"/>
      <c r="D37" s="17"/>
    </row>
    <row r="38" spans="2:14" x14ac:dyDescent="0.3">
      <c r="B38" s="2" t="s">
        <v>27</v>
      </c>
      <c r="C38" s="2"/>
      <c r="D38" s="2"/>
      <c r="E38" s="22"/>
      <c r="F38" s="5"/>
      <c r="G38" s="5"/>
      <c r="H38" s="8"/>
      <c r="I38" s="2"/>
      <c r="J38" s="2"/>
      <c r="K38" s="2"/>
      <c r="L38" s="2"/>
      <c r="M38" s="2"/>
      <c r="N38" s="2"/>
    </row>
    <row r="39" spans="2:14" x14ac:dyDescent="0.3">
      <c r="B39" s="17" t="s">
        <v>28</v>
      </c>
      <c r="E39" s="22"/>
      <c r="F39" s="18"/>
      <c r="G39" s="18"/>
      <c r="H39" s="8"/>
    </row>
    <row r="40" spans="2:14" x14ac:dyDescent="0.3">
      <c r="F40" s="8"/>
      <c r="G40" s="8"/>
      <c r="H40" s="8"/>
    </row>
    <row r="41" spans="2:14" hidden="1" x14ac:dyDescent="0.3">
      <c r="B41" s="4" t="str">
        <f>IF(C12="Vul je groepsnummer in!","Beide groepen willen hun bestelling graag laten leveren op het volgende adres:",CONCATENATE(C12," en ",#REF!," willen hun bestelling graag laten leveren op het volgende adres:"))</f>
        <v>Beide groepen willen hun bestelling graag laten leveren op het volgende adres:</v>
      </c>
      <c r="F41" s="8"/>
      <c r="G41" s="8"/>
      <c r="H41" s="8"/>
    </row>
    <row r="42" spans="2:14" hidden="1" x14ac:dyDescent="0.3">
      <c r="B42" s="66" t="str">
        <f>IF(C12="Vul je groepsnummer in!","Je groep wil zijn bestelling graag laten leveren op het volgende adres:",CONCATENATE(C12," wil zijn bestelling graag laten leveren op het volgende adres:"))</f>
        <v>Je groep wil zijn bestelling graag laten leveren op het volgende adres: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2:14" ht="17.399999999999999" x14ac:dyDescent="0.3">
      <c r="B43" s="67" t="s">
        <v>29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 x14ac:dyDescent="0.3"/>
    <row r="45" spans="2:14" s="9" customFormat="1" x14ac:dyDescent="0.3">
      <c r="B45" s="19" t="s">
        <v>30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4" x14ac:dyDescent="0.3">
      <c r="B46" s="19"/>
      <c r="C46" s="19"/>
      <c r="D46" s="19"/>
      <c r="E46" s="19"/>
      <c r="F46" s="19"/>
      <c r="G46" s="19"/>
      <c r="H46" s="19"/>
      <c r="I46" s="19"/>
      <c r="J46" s="19"/>
      <c r="K46" s="24"/>
    </row>
    <row r="47" spans="2:14" x14ac:dyDescent="0.3">
      <c r="B47" s="23" t="s">
        <v>31</v>
      </c>
      <c r="C47" s="19"/>
      <c r="D47" s="19"/>
      <c r="F47" s="19"/>
    </row>
    <row r="48" spans="2:14" x14ac:dyDescent="0.3">
      <c r="B48" s="23" t="s">
        <v>32</v>
      </c>
      <c r="C48" s="19"/>
      <c r="D48" s="19"/>
      <c r="F48" s="25" t="str">
        <f>CONCATENATE(C11,IF(C12="Vul je groepsnummer in!","","_"),IF(C12="Vul je groepsnummer in!","'groepsnummer'_'groepsnaam'",C12),"__Samenaankoop_Fleece_Truien_2023")</f>
        <v>'groepsnummer'_'groepsnaam'__Samenaankoop_Fleece_Truien_2023</v>
      </c>
      <c r="H48" s="25"/>
      <c r="K48" s="20"/>
    </row>
    <row r="49" spans="2:14" x14ac:dyDescent="0.3">
      <c r="B49" s="10"/>
      <c r="C49" s="10"/>
      <c r="D49" s="10"/>
      <c r="E49" s="10"/>
      <c r="F49" s="10"/>
      <c r="G49" s="17"/>
      <c r="H49" s="17"/>
      <c r="J49" s="17"/>
      <c r="K49" s="17"/>
      <c r="L49" s="17"/>
      <c r="M49" s="17"/>
      <c r="N49" s="17"/>
    </row>
    <row r="50" spans="2:14" x14ac:dyDescent="0.3">
      <c r="B50" s="17" t="s">
        <v>33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x14ac:dyDescent="0.3">
      <c r="B51" s="17" t="s">
        <v>34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x14ac:dyDescent="0.3"/>
    <row r="53" spans="2:14" x14ac:dyDescent="0.3">
      <c r="B53" s="17" t="s">
        <v>35</v>
      </c>
      <c r="C53" s="25" t="s">
        <v>36</v>
      </c>
      <c r="D53" s="25"/>
      <c r="E53" s="20"/>
    </row>
    <row r="54" spans="2:14" x14ac:dyDescent="0.3">
      <c r="B54" s="17" t="s">
        <v>37</v>
      </c>
      <c r="C54" s="25" t="str">
        <f>CONCATENATE(C11,IF(C12="Vul je groepsnummer in!",""," "),IF(C12="Vul je groepsnummer in!","'groepsnummer' 'groepsnaam'",C12)," voorschot samenaankoop fleece truien")</f>
        <v>'groepsnummer' 'groepsnaam' voorschot samenaankoop fleece truien</v>
      </c>
      <c r="D54" s="25"/>
      <c r="E54" s="20"/>
      <c r="F54" s="20"/>
      <c r="G54" s="20"/>
      <c r="H54" s="20"/>
      <c r="I54" s="20"/>
      <c r="K54" s="21"/>
    </row>
    <row r="55" spans="2:14" x14ac:dyDescent="0.3"/>
    <row r="56" spans="2:14" x14ac:dyDescent="0.3"/>
    <row r="57" spans="2:14" x14ac:dyDescent="0.3"/>
    <row r="58" spans="2:14" x14ac:dyDescent="0.3"/>
    <row r="59" spans="2:14" x14ac:dyDescent="0.3"/>
    <row r="60" spans="2:14" x14ac:dyDescent="0.3"/>
    <row r="61" spans="2:14" x14ac:dyDescent="0.3"/>
    <row r="62" spans="2:14" x14ac:dyDescent="0.3"/>
    <row r="63" spans="2:14" x14ac:dyDescent="0.3"/>
    <row r="64" spans="2:1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</sheetData>
  <sheetProtection algorithmName="SHA-512" hashValue="mIRSuH83/kM71I+u+llX1g60D+g2UA7lmMh3g7MyNglr5Wcb9gXD7H4mQHqjapsYBjUgDp46PkKhXgFE+pyhsQ==" saltValue="syu0r/vKK5wfP1UFuK16qQ==" spinCount="100000" sheet="1" selectLockedCells="1"/>
  <mergeCells count="8">
    <mergeCell ref="B43:N43"/>
    <mergeCell ref="B33:N33"/>
    <mergeCell ref="B35:N35"/>
    <mergeCell ref="B2:N7"/>
    <mergeCell ref="B19:N19"/>
    <mergeCell ref="B8:N8"/>
    <mergeCell ref="B9:N9"/>
    <mergeCell ref="B42:N42"/>
  </mergeCells>
  <conditionalFormatting sqref="B32">
    <cfRule type="containsText" dxfId="3" priority="20" operator="containsText" text="hoger">
      <formula>NOT(ISERROR(SEARCH("hoger",B32)))</formula>
    </cfRule>
    <cfRule type="containsText" dxfId="2" priority="21" operator="containsText" text="lage">
      <formula>NOT(ISERROR(SEARCH("lage",B32)))</formula>
    </cfRule>
  </conditionalFormatting>
  <conditionalFormatting sqref="C12:D13">
    <cfRule type="beginsWith" dxfId="1" priority="18" operator="beginsWith" text="Vul">
      <formula>LEFT(C12,LEN("Vul"))="Vul"</formula>
    </cfRule>
  </conditionalFormatting>
  <conditionalFormatting sqref="G22:G26">
    <cfRule type="cellIs" dxfId="0" priority="10" operator="equal">
      <formula>0</formula>
    </cfRule>
  </conditionalFormatting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3D84-8D96-4145-91C5-083E5706079D}">
  <sheetPr codeName="Blad3"/>
  <dimension ref="A1:B290"/>
  <sheetViews>
    <sheetView workbookViewId="0">
      <selection sqref="A1:B277"/>
    </sheetView>
  </sheetViews>
  <sheetFormatPr defaultRowHeight="14.4" x14ac:dyDescent="0.3"/>
  <cols>
    <col min="1" max="1" width="5.5546875" style="39" bestFit="1" customWidth="1"/>
    <col min="2" max="2" width="49.44140625" style="39" bestFit="1" customWidth="1"/>
  </cols>
  <sheetData>
    <row r="1" spans="1:2" x14ac:dyDescent="0.3">
      <c r="A1" s="26">
        <v>1000</v>
      </c>
      <c r="B1" s="27" t="s">
        <v>38</v>
      </c>
    </row>
    <row r="2" spans="1:2" x14ac:dyDescent="0.3">
      <c r="A2" s="28">
        <v>1005</v>
      </c>
      <c r="B2" s="29" t="s">
        <v>39</v>
      </c>
    </row>
    <row r="3" spans="1:2" x14ac:dyDescent="0.3">
      <c r="A3" s="28">
        <v>1007</v>
      </c>
      <c r="B3" s="29" t="s">
        <v>40</v>
      </c>
    </row>
    <row r="4" spans="1:2" x14ac:dyDescent="0.3">
      <c r="A4" s="28">
        <v>1010</v>
      </c>
      <c r="B4" s="29" t="s">
        <v>41</v>
      </c>
    </row>
    <row r="5" spans="1:2" x14ac:dyDescent="0.3">
      <c r="A5" s="28">
        <v>1011</v>
      </c>
      <c r="B5" s="29" t="s">
        <v>42</v>
      </c>
    </row>
    <row r="6" spans="1:2" x14ac:dyDescent="0.3">
      <c r="A6" s="28">
        <v>1012</v>
      </c>
      <c r="B6" s="29" t="s">
        <v>43</v>
      </c>
    </row>
    <row r="7" spans="1:2" x14ac:dyDescent="0.3">
      <c r="A7" s="28">
        <v>1013</v>
      </c>
      <c r="B7" s="29" t="s">
        <v>44</v>
      </c>
    </row>
    <row r="8" spans="1:2" x14ac:dyDescent="0.3">
      <c r="A8" s="28">
        <v>1015</v>
      </c>
      <c r="B8" s="29" t="s">
        <v>45</v>
      </c>
    </row>
    <row r="9" spans="1:2" x14ac:dyDescent="0.3">
      <c r="A9" s="28">
        <v>1018</v>
      </c>
      <c r="B9" s="29" t="s">
        <v>46</v>
      </c>
    </row>
    <row r="10" spans="1:2" x14ac:dyDescent="0.3">
      <c r="A10" s="28">
        <v>1021</v>
      </c>
      <c r="B10" s="29" t="s">
        <v>47</v>
      </c>
    </row>
    <row r="11" spans="1:2" x14ac:dyDescent="0.3">
      <c r="A11" s="28">
        <v>1022</v>
      </c>
      <c r="B11" s="29" t="s">
        <v>48</v>
      </c>
    </row>
    <row r="12" spans="1:2" x14ac:dyDescent="0.3">
      <c r="A12" s="28">
        <v>1023</v>
      </c>
      <c r="B12" s="29" t="s">
        <v>49</v>
      </c>
    </row>
    <row r="13" spans="1:2" x14ac:dyDescent="0.3">
      <c r="A13" s="28">
        <v>1024</v>
      </c>
      <c r="B13" s="29" t="s">
        <v>50</v>
      </c>
    </row>
    <row r="14" spans="1:2" x14ac:dyDescent="0.3">
      <c r="A14" s="28">
        <v>1025</v>
      </c>
      <c r="B14" s="29" t="s">
        <v>51</v>
      </c>
    </row>
    <row r="15" spans="1:2" x14ac:dyDescent="0.3">
      <c r="A15" s="28">
        <v>1026</v>
      </c>
      <c r="B15" s="29" t="s">
        <v>52</v>
      </c>
    </row>
    <row r="16" spans="1:2" x14ac:dyDescent="0.3">
      <c r="A16" s="28">
        <v>1027</v>
      </c>
      <c r="B16" s="29" t="s">
        <v>53</v>
      </c>
    </row>
    <row r="17" spans="1:2" x14ac:dyDescent="0.3">
      <c r="A17" s="28">
        <v>1028</v>
      </c>
      <c r="B17" s="29" t="s">
        <v>54</v>
      </c>
    </row>
    <row r="18" spans="1:2" x14ac:dyDescent="0.3">
      <c r="A18" s="28">
        <v>1029</v>
      </c>
      <c r="B18" s="29" t="s">
        <v>55</v>
      </c>
    </row>
    <row r="19" spans="1:2" x14ac:dyDescent="0.3">
      <c r="A19" s="28">
        <v>1030</v>
      </c>
      <c r="B19" s="29" t="s">
        <v>56</v>
      </c>
    </row>
    <row r="20" spans="1:2" x14ac:dyDescent="0.3">
      <c r="A20" s="28">
        <v>1032</v>
      </c>
      <c r="B20" s="29" t="s">
        <v>57</v>
      </c>
    </row>
    <row r="21" spans="1:2" x14ac:dyDescent="0.3">
      <c r="A21" s="28">
        <v>1034</v>
      </c>
      <c r="B21" s="29" t="s">
        <v>58</v>
      </c>
    </row>
    <row r="22" spans="1:2" x14ac:dyDescent="0.3">
      <c r="A22" s="28">
        <v>1035</v>
      </c>
      <c r="B22" s="30" t="s">
        <v>59</v>
      </c>
    </row>
    <row r="23" spans="1:2" x14ac:dyDescent="0.3">
      <c r="A23" s="28">
        <v>1036</v>
      </c>
      <c r="B23" s="29" t="s">
        <v>60</v>
      </c>
    </row>
    <row r="24" spans="1:2" x14ac:dyDescent="0.3">
      <c r="A24" s="28">
        <v>1037</v>
      </c>
      <c r="B24" s="29" t="s">
        <v>61</v>
      </c>
    </row>
    <row r="25" spans="1:2" x14ac:dyDescent="0.3">
      <c r="A25" s="28">
        <v>1043</v>
      </c>
      <c r="B25" s="29" t="s">
        <v>62</v>
      </c>
    </row>
    <row r="26" spans="1:2" x14ac:dyDescent="0.3">
      <c r="A26" s="28">
        <v>1045</v>
      </c>
      <c r="B26" s="29" t="s">
        <v>63</v>
      </c>
    </row>
    <row r="27" spans="1:2" x14ac:dyDescent="0.3">
      <c r="A27" s="28">
        <v>1048</v>
      </c>
      <c r="B27" s="29" t="s">
        <v>64</v>
      </c>
    </row>
    <row r="28" spans="1:2" x14ac:dyDescent="0.3">
      <c r="A28" s="28">
        <v>1051</v>
      </c>
      <c r="B28" s="29" t="s">
        <v>65</v>
      </c>
    </row>
    <row r="29" spans="1:2" x14ac:dyDescent="0.3">
      <c r="A29" s="28">
        <v>1052</v>
      </c>
      <c r="B29" s="29" t="s">
        <v>66</v>
      </c>
    </row>
    <row r="30" spans="1:2" x14ac:dyDescent="0.3">
      <c r="A30" s="28">
        <v>1053</v>
      </c>
      <c r="B30" s="29" t="s">
        <v>67</v>
      </c>
    </row>
    <row r="31" spans="1:2" x14ac:dyDescent="0.3">
      <c r="A31" s="28">
        <v>1055</v>
      </c>
      <c r="B31" s="29" t="s">
        <v>68</v>
      </c>
    </row>
    <row r="32" spans="1:2" x14ac:dyDescent="0.3">
      <c r="A32" s="28">
        <v>1057</v>
      </c>
      <c r="B32" s="29" t="s">
        <v>69</v>
      </c>
    </row>
    <row r="33" spans="1:2" x14ac:dyDescent="0.3">
      <c r="A33" s="28">
        <v>1064</v>
      </c>
      <c r="B33" s="29" t="s">
        <v>70</v>
      </c>
    </row>
    <row r="34" spans="1:2" x14ac:dyDescent="0.3">
      <c r="A34" s="28">
        <v>1065</v>
      </c>
      <c r="B34" s="29" t="s">
        <v>71</v>
      </c>
    </row>
    <row r="35" spans="1:2" x14ac:dyDescent="0.3">
      <c r="A35" s="28">
        <v>1066</v>
      </c>
      <c r="B35" s="29" t="s">
        <v>72</v>
      </c>
    </row>
    <row r="36" spans="1:2" x14ac:dyDescent="0.3">
      <c r="A36" s="28">
        <v>1067</v>
      </c>
      <c r="B36" s="29" t="s">
        <v>73</v>
      </c>
    </row>
    <row r="37" spans="1:2" x14ac:dyDescent="0.3">
      <c r="A37" s="31"/>
      <c r="B37" s="32"/>
    </row>
    <row r="38" spans="1:2" x14ac:dyDescent="0.3">
      <c r="A38" s="26">
        <v>2000</v>
      </c>
      <c r="B38" s="27" t="s">
        <v>74</v>
      </c>
    </row>
    <row r="39" spans="1:2" x14ac:dyDescent="0.3">
      <c r="A39" s="33">
        <v>2001</v>
      </c>
      <c r="B39" s="34" t="s">
        <v>75</v>
      </c>
    </row>
    <row r="40" spans="1:2" x14ac:dyDescent="0.3">
      <c r="A40" s="28">
        <v>2003</v>
      </c>
      <c r="B40" s="29" t="s">
        <v>76</v>
      </c>
    </row>
    <row r="41" spans="1:2" x14ac:dyDescent="0.3">
      <c r="A41" s="28">
        <v>2004</v>
      </c>
      <c r="B41" s="29" t="s">
        <v>77</v>
      </c>
    </row>
    <row r="42" spans="1:2" x14ac:dyDescent="0.3">
      <c r="A42" s="28">
        <v>2006</v>
      </c>
      <c r="B42" s="29" t="s">
        <v>78</v>
      </c>
    </row>
    <row r="43" spans="1:2" x14ac:dyDescent="0.3">
      <c r="A43" s="28">
        <v>2008</v>
      </c>
      <c r="B43" s="29" t="s">
        <v>79</v>
      </c>
    </row>
    <row r="44" spans="1:2" x14ac:dyDescent="0.3">
      <c r="A44" s="28">
        <v>2010</v>
      </c>
      <c r="B44" s="29" t="s">
        <v>80</v>
      </c>
    </row>
    <row r="45" spans="1:2" x14ac:dyDescent="0.3">
      <c r="A45" s="28">
        <v>2011</v>
      </c>
      <c r="B45" s="29" t="s">
        <v>81</v>
      </c>
    </row>
    <row r="46" spans="1:2" x14ac:dyDescent="0.3">
      <c r="A46" s="28">
        <v>2014</v>
      </c>
      <c r="B46" s="29" t="s">
        <v>82</v>
      </c>
    </row>
    <row r="47" spans="1:2" x14ac:dyDescent="0.3">
      <c r="A47" s="28">
        <v>2016</v>
      </c>
      <c r="B47" s="29" t="s">
        <v>83</v>
      </c>
    </row>
    <row r="48" spans="1:2" x14ac:dyDescent="0.3">
      <c r="A48" s="28">
        <v>2020</v>
      </c>
      <c r="B48" s="29" t="s">
        <v>84</v>
      </c>
    </row>
    <row r="49" spans="1:2" x14ac:dyDescent="0.3">
      <c r="A49" s="28">
        <v>2021</v>
      </c>
      <c r="B49" s="29" t="s">
        <v>85</v>
      </c>
    </row>
    <row r="50" spans="1:2" x14ac:dyDescent="0.3">
      <c r="A50" s="28">
        <v>2022</v>
      </c>
      <c r="B50" s="29" t="s">
        <v>86</v>
      </c>
    </row>
    <row r="51" spans="1:2" x14ac:dyDescent="0.3">
      <c r="A51" s="28">
        <v>2023</v>
      </c>
      <c r="B51" s="29" t="s">
        <v>87</v>
      </c>
    </row>
    <row r="52" spans="1:2" x14ac:dyDescent="0.3">
      <c r="A52" s="28">
        <v>2030</v>
      </c>
      <c r="B52" s="29" t="s">
        <v>88</v>
      </c>
    </row>
    <row r="53" spans="1:2" x14ac:dyDescent="0.3">
      <c r="A53" s="28"/>
      <c r="B53" s="29"/>
    </row>
    <row r="54" spans="1:2" x14ac:dyDescent="0.3">
      <c r="A54" s="31">
        <v>3000</v>
      </c>
      <c r="B54" s="32" t="s">
        <v>89</v>
      </c>
    </row>
    <row r="55" spans="1:2" x14ac:dyDescent="0.3">
      <c r="A55" s="26">
        <v>3002</v>
      </c>
      <c r="B55" s="27" t="s">
        <v>90</v>
      </c>
    </row>
    <row r="56" spans="1:2" x14ac:dyDescent="0.3">
      <c r="A56" s="33">
        <v>3005</v>
      </c>
      <c r="B56" s="34" t="s">
        <v>91</v>
      </c>
    </row>
    <row r="57" spans="1:2" x14ac:dyDescent="0.3">
      <c r="A57" s="28">
        <v>3006</v>
      </c>
      <c r="B57" s="29" t="s">
        <v>92</v>
      </c>
    </row>
    <row r="58" spans="1:2" x14ac:dyDescent="0.3">
      <c r="A58" s="28">
        <v>3007</v>
      </c>
      <c r="B58" s="29" t="s">
        <v>93</v>
      </c>
    </row>
    <row r="59" spans="1:2" x14ac:dyDescent="0.3">
      <c r="A59" s="28">
        <v>3009</v>
      </c>
      <c r="B59" s="29" t="s">
        <v>94</v>
      </c>
    </row>
    <row r="60" spans="1:2" x14ac:dyDescent="0.3">
      <c r="A60" s="28">
        <v>3010</v>
      </c>
      <c r="B60" s="29" t="s">
        <v>95</v>
      </c>
    </row>
    <row r="61" spans="1:2" x14ac:dyDescent="0.3">
      <c r="A61" s="28">
        <v>3011</v>
      </c>
      <c r="B61" s="29" t="s">
        <v>96</v>
      </c>
    </row>
    <row r="62" spans="1:2" x14ac:dyDescent="0.3">
      <c r="A62" s="28">
        <v>3012</v>
      </c>
      <c r="B62" s="29" t="s">
        <v>97</v>
      </c>
    </row>
    <row r="63" spans="1:2" x14ac:dyDescent="0.3">
      <c r="A63" s="28">
        <v>3014</v>
      </c>
      <c r="B63" s="29" t="s">
        <v>98</v>
      </c>
    </row>
    <row r="64" spans="1:2" x14ac:dyDescent="0.3">
      <c r="A64" s="28">
        <v>3015</v>
      </c>
      <c r="B64" s="29" t="s">
        <v>99</v>
      </c>
    </row>
    <row r="65" spans="1:2" x14ac:dyDescent="0.3">
      <c r="A65" s="28">
        <v>3017</v>
      </c>
      <c r="B65" s="29" t="s">
        <v>100</v>
      </c>
    </row>
    <row r="66" spans="1:2" x14ac:dyDescent="0.3">
      <c r="A66" s="28">
        <v>3018</v>
      </c>
      <c r="B66" s="29" t="s">
        <v>101</v>
      </c>
    </row>
    <row r="67" spans="1:2" x14ac:dyDescent="0.3">
      <c r="A67" s="28">
        <v>3019</v>
      </c>
      <c r="B67" s="29" t="s">
        <v>102</v>
      </c>
    </row>
    <row r="68" spans="1:2" x14ac:dyDescent="0.3">
      <c r="A68" s="28">
        <v>3023</v>
      </c>
      <c r="B68" s="29" t="s">
        <v>103</v>
      </c>
    </row>
    <row r="69" spans="1:2" x14ac:dyDescent="0.3">
      <c r="A69" s="28">
        <v>3024</v>
      </c>
      <c r="B69" s="29" t="s">
        <v>104</v>
      </c>
    </row>
    <row r="70" spans="1:2" x14ac:dyDescent="0.3">
      <c r="A70" s="28">
        <v>3026</v>
      </c>
      <c r="B70" s="29" t="s">
        <v>105</v>
      </c>
    </row>
    <row r="71" spans="1:2" x14ac:dyDescent="0.3">
      <c r="A71" s="28">
        <v>3028</v>
      </c>
      <c r="B71" s="29" t="s">
        <v>106</v>
      </c>
    </row>
    <row r="72" spans="1:2" x14ac:dyDescent="0.3">
      <c r="A72" s="28">
        <v>3029</v>
      </c>
      <c r="B72" s="29" t="s">
        <v>107</v>
      </c>
    </row>
    <row r="73" spans="1:2" x14ac:dyDescent="0.3">
      <c r="A73" s="28">
        <v>3030</v>
      </c>
      <c r="B73" s="29" t="s">
        <v>108</v>
      </c>
    </row>
    <row r="74" spans="1:2" x14ac:dyDescent="0.3">
      <c r="A74" s="28">
        <v>3031</v>
      </c>
      <c r="B74" s="29" t="s">
        <v>109</v>
      </c>
    </row>
    <row r="75" spans="1:2" x14ac:dyDescent="0.3">
      <c r="A75" s="28">
        <v>3032</v>
      </c>
      <c r="B75" s="29" t="s">
        <v>110</v>
      </c>
    </row>
    <row r="76" spans="1:2" x14ac:dyDescent="0.3">
      <c r="A76" s="28">
        <v>3033</v>
      </c>
      <c r="B76" s="29" t="s">
        <v>111</v>
      </c>
    </row>
    <row r="77" spans="1:2" x14ac:dyDescent="0.3">
      <c r="A77" s="28">
        <v>3034</v>
      </c>
      <c r="B77" s="29" t="s">
        <v>112</v>
      </c>
    </row>
    <row r="78" spans="1:2" x14ac:dyDescent="0.3">
      <c r="A78" s="28">
        <v>3035</v>
      </c>
      <c r="B78" s="29" t="s">
        <v>113</v>
      </c>
    </row>
    <row r="79" spans="1:2" x14ac:dyDescent="0.3">
      <c r="A79" s="28">
        <v>3036</v>
      </c>
      <c r="B79" s="29" t="s">
        <v>114</v>
      </c>
    </row>
    <row r="80" spans="1:2" x14ac:dyDescent="0.3">
      <c r="A80" s="28">
        <v>3037</v>
      </c>
      <c r="B80" s="29" t="s">
        <v>115</v>
      </c>
    </row>
    <row r="81" spans="1:2" x14ac:dyDescent="0.3">
      <c r="A81" s="28">
        <v>3039</v>
      </c>
      <c r="B81" s="30" t="s">
        <v>116</v>
      </c>
    </row>
    <row r="82" spans="1:2" x14ac:dyDescent="0.3">
      <c r="A82" s="28">
        <v>3040</v>
      </c>
      <c r="B82" s="29" t="s">
        <v>117</v>
      </c>
    </row>
    <row r="83" spans="1:2" x14ac:dyDescent="0.3">
      <c r="A83" s="28">
        <v>3041</v>
      </c>
      <c r="B83" s="29" t="s">
        <v>118</v>
      </c>
    </row>
    <row r="84" spans="1:2" x14ac:dyDescent="0.3">
      <c r="A84" s="28">
        <v>3042</v>
      </c>
      <c r="B84" s="29" t="s">
        <v>119</v>
      </c>
    </row>
    <row r="85" spans="1:2" x14ac:dyDescent="0.3">
      <c r="A85" s="28">
        <v>3045</v>
      </c>
      <c r="B85" s="29" t="s">
        <v>120</v>
      </c>
    </row>
    <row r="86" spans="1:2" x14ac:dyDescent="0.3">
      <c r="A86" s="28">
        <v>3046</v>
      </c>
      <c r="B86" s="29" t="s">
        <v>121</v>
      </c>
    </row>
    <row r="87" spans="1:2" x14ac:dyDescent="0.3">
      <c r="A87" s="28">
        <v>3047</v>
      </c>
      <c r="B87" s="29" t="s">
        <v>122</v>
      </c>
    </row>
    <row r="88" spans="1:2" x14ac:dyDescent="0.3">
      <c r="A88" s="28">
        <v>3050</v>
      </c>
      <c r="B88" s="29" t="s">
        <v>123</v>
      </c>
    </row>
    <row r="89" spans="1:2" x14ac:dyDescent="0.3">
      <c r="A89" s="28">
        <v>3051</v>
      </c>
      <c r="B89" s="29" t="s">
        <v>124</v>
      </c>
    </row>
    <row r="90" spans="1:2" x14ac:dyDescent="0.3">
      <c r="A90" s="28">
        <v>3052</v>
      </c>
      <c r="B90" s="29" t="s">
        <v>125</v>
      </c>
    </row>
    <row r="91" spans="1:2" x14ac:dyDescent="0.3">
      <c r="A91" s="28">
        <v>3055</v>
      </c>
      <c r="B91" s="29" t="s">
        <v>126</v>
      </c>
    </row>
    <row r="92" spans="1:2" x14ac:dyDescent="0.3">
      <c r="A92" s="28">
        <v>3057</v>
      </c>
      <c r="B92" s="29" t="s">
        <v>127</v>
      </c>
    </row>
    <row r="93" spans="1:2" x14ac:dyDescent="0.3">
      <c r="A93" s="28">
        <v>3059</v>
      </c>
      <c r="B93" s="29" t="s">
        <v>128</v>
      </c>
    </row>
    <row r="94" spans="1:2" x14ac:dyDescent="0.3">
      <c r="A94" s="28">
        <v>3060</v>
      </c>
      <c r="B94" s="29" t="s">
        <v>129</v>
      </c>
    </row>
    <row r="95" spans="1:2" x14ac:dyDescent="0.3">
      <c r="A95" s="35">
        <v>3061</v>
      </c>
      <c r="B95" s="36" t="s">
        <v>130</v>
      </c>
    </row>
    <row r="96" spans="1:2" x14ac:dyDescent="0.3">
      <c r="A96" s="28">
        <v>3062</v>
      </c>
      <c r="B96" s="29" t="s">
        <v>131</v>
      </c>
    </row>
    <row r="97" spans="1:2" x14ac:dyDescent="0.3">
      <c r="A97" s="33">
        <v>3063</v>
      </c>
      <c r="B97" s="34" t="s">
        <v>132</v>
      </c>
    </row>
    <row r="98" spans="1:2" x14ac:dyDescent="0.3">
      <c r="A98" s="28">
        <v>3064</v>
      </c>
      <c r="B98" s="29" t="s">
        <v>133</v>
      </c>
    </row>
    <row r="99" spans="1:2" x14ac:dyDescent="0.3">
      <c r="A99" s="28">
        <v>3065</v>
      </c>
      <c r="B99" s="29" t="s">
        <v>134</v>
      </c>
    </row>
    <row r="100" spans="1:2" x14ac:dyDescent="0.3">
      <c r="A100" s="28">
        <v>3066</v>
      </c>
      <c r="B100" s="29" t="s">
        <v>135</v>
      </c>
    </row>
    <row r="101" spans="1:2" x14ac:dyDescent="0.3">
      <c r="A101" s="28">
        <v>3068</v>
      </c>
      <c r="B101" s="29" t="s">
        <v>136</v>
      </c>
    </row>
    <row r="102" spans="1:2" x14ac:dyDescent="0.3">
      <c r="A102" s="28">
        <v>3069</v>
      </c>
      <c r="B102" s="29" t="s">
        <v>137</v>
      </c>
    </row>
    <row r="103" spans="1:2" x14ac:dyDescent="0.3">
      <c r="A103" s="28">
        <v>3070</v>
      </c>
      <c r="B103" s="29" t="s">
        <v>138</v>
      </c>
    </row>
    <row r="104" spans="1:2" x14ac:dyDescent="0.3">
      <c r="A104" s="28">
        <v>3072</v>
      </c>
      <c r="B104" s="29" t="s">
        <v>139</v>
      </c>
    </row>
    <row r="105" spans="1:2" x14ac:dyDescent="0.3">
      <c r="A105" s="28">
        <v>3075</v>
      </c>
      <c r="B105" s="29" t="s">
        <v>132</v>
      </c>
    </row>
    <row r="106" spans="1:2" x14ac:dyDescent="0.3">
      <c r="A106" s="28">
        <v>3077</v>
      </c>
      <c r="B106" s="29" t="s">
        <v>140</v>
      </c>
    </row>
    <row r="107" spans="1:2" x14ac:dyDescent="0.3">
      <c r="A107" s="28">
        <v>3083</v>
      </c>
      <c r="B107" s="29" t="s">
        <v>141</v>
      </c>
    </row>
    <row r="108" spans="1:2" x14ac:dyDescent="0.3">
      <c r="A108" s="28">
        <v>3085</v>
      </c>
      <c r="B108" s="29" t="s">
        <v>142</v>
      </c>
    </row>
    <row r="109" spans="1:2" x14ac:dyDescent="0.3">
      <c r="A109" s="28">
        <v>3088</v>
      </c>
      <c r="B109" s="29" t="s">
        <v>143</v>
      </c>
    </row>
    <row r="110" spans="1:2" x14ac:dyDescent="0.3">
      <c r="A110" s="28"/>
      <c r="B110" s="29"/>
    </row>
    <row r="111" spans="1:2" x14ac:dyDescent="0.3">
      <c r="A111" s="31">
        <v>5000</v>
      </c>
      <c r="B111" s="32" t="s">
        <v>144</v>
      </c>
    </row>
    <row r="112" spans="1:2" x14ac:dyDescent="0.3">
      <c r="A112" s="26">
        <v>5002</v>
      </c>
      <c r="B112" s="27" t="s">
        <v>145</v>
      </c>
    </row>
    <row r="113" spans="1:2" x14ac:dyDescent="0.3">
      <c r="A113" s="33">
        <v>5004</v>
      </c>
      <c r="B113" s="34" t="s">
        <v>146</v>
      </c>
    </row>
    <row r="114" spans="1:2" x14ac:dyDescent="0.3">
      <c r="A114" s="28">
        <v>5006</v>
      </c>
      <c r="B114" s="29" t="s">
        <v>147</v>
      </c>
    </row>
    <row r="115" spans="1:2" x14ac:dyDescent="0.3">
      <c r="A115" s="28">
        <v>5007</v>
      </c>
      <c r="B115" s="29" t="s">
        <v>148</v>
      </c>
    </row>
    <row r="116" spans="1:2" x14ac:dyDescent="0.3">
      <c r="A116" s="28">
        <v>5008</v>
      </c>
      <c r="B116" s="29" t="s">
        <v>149</v>
      </c>
    </row>
    <row r="117" spans="1:2" x14ac:dyDescent="0.3">
      <c r="A117" s="28">
        <v>5102</v>
      </c>
      <c r="B117" s="29" t="s">
        <v>150</v>
      </c>
    </row>
    <row r="118" spans="1:2" x14ac:dyDescent="0.3">
      <c r="A118" s="28">
        <v>5104</v>
      </c>
      <c r="B118" s="29" t="s">
        <v>151</v>
      </c>
    </row>
    <row r="119" spans="1:2" x14ac:dyDescent="0.3">
      <c r="A119" s="28">
        <v>5105</v>
      </c>
      <c r="B119" s="29" t="s">
        <v>152</v>
      </c>
    </row>
    <row r="120" spans="1:2" x14ac:dyDescent="0.3">
      <c r="A120" s="28">
        <v>5106</v>
      </c>
      <c r="B120" s="29" t="s">
        <v>153</v>
      </c>
    </row>
    <row r="121" spans="1:2" x14ac:dyDescent="0.3">
      <c r="A121" s="28">
        <v>5107</v>
      </c>
      <c r="B121" s="29" t="s">
        <v>154</v>
      </c>
    </row>
    <row r="122" spans="1:2" x14ac:dyDescent="0.3">
      <c r="A122" s="28">
        <v>5108</v>
      </c>
      <c r="B122" s="29" t="s">
        <v>155</v>
      </c>
    </row>
    <row r="123" spans="1:2" x14ac:dyDescent="0.3">
      <c r="A123" s="28">
        <v>5110</v>
      </c>
      <c r="B123" s="29" t="s">
        <v>156</v>
      </c>
    </row>
    <row r="124" spans="1:2" x14ac:dyDescent="0.3">
      <c r="A124" s="28">
        <v>5204</v>
      </c>
      <c r="B124" s="29" t="s">
        <v>157</v>
      </c>
    </row>
    <row r="125" spans="1:2" x14ac:dyDescent="0.3">
      <c r="A125" s="28">
        <v>5205</v>
      </c>
      <c r="B125" s="29" t="s">
        <v>158</v>
      </c>
    </row>
    <row r="126" spans="1:2" x14ac:dyDescent="0.3">
      <c r="A126" s="28">
        <v>5206</v>
      </c>
      <c r="B126" s="29" t="s">
        <v>159</v>
      </c>
    </row>
    <row r="127" spans="1:2" x14ac:dyDescent="0.3">
      <c r="A127" s="28">
        <v>5207</v>
      </c>
      <c r="B127" s="29" t="s">
        <v>160</v>
      </c>
    </row>
    <row r="128" spans="1:2" x14ac:dyDescent="0.3">
      <c r="A128" s="28">
        <v>5208</v>
      </c>
      <c r="B128" s="29" t="s">
        <v>161</v>
      </c>
    </row>
    <row r="129" spans="1:2" x14ac:dyDescent="0.3">
      <c r="A129" s="28">
        <v>5210</v>
      </c>
      <c r="B129" s="29" t="s">
        <v>162</v>
      </c>
    </row>
    <row r="130" spans="1:2" x14ac:dyDescent="0.3">
      <c r="A130" s="28">
        <v>5214</v>
      </c>
      <c r="B130" s="29" t="s">
        <v>163</v>
      </c>
    </row>
    <row r="131" spans="1:2" x14ac:dyDescent="0.3">
      <c r="A131" s="28">
        <v>5301</v>
      </c>
      <c r="B131" s="29" t="s">
        <v>164</v>
      </c>
    </row>
    <row r="132" spans="1:2" x14ac:dyDescent="0.3">
      <c r="A132" s="28">
        <v>5302</v>
      </c>
      <c r="B132" s="29" t="s">
        <v>165</v>
      </c>
    </row>
    <row r="133" spans="1:2" x14ac:dyDescent="0.3">
      <c r="A133" s="28">
        <v>5307</v>
      </c>
      <c r="B133" s="29" t="s">
        <v>166</v>
      </c>
    </row>
    <row r="134" spans="1:2" x14ac:dyDescent="0.3">
      <c r="A134" s="28">
        <v>5308</v>
      </c>
      <c r="B134" s="29" t="s">
        <v>167</v>
      </c>
    </row>
    <row r="135" spans="1:2" x14ac:dyDescent="0.3">
      <c r="A135" s="28">
        <v>5309</v>
      </c>
      <c r="B135" s="29" t="s">
        <v>168</v>
      </c>
    </row>
    <row r="136" spans="1:2" x14ac:dyDescent="0.3">
      <c r="A136" s="28">
        <v>5310</v>
      </c>
      <c r="B136" s="29" t="s">
        <v>169</v>
      </c>
    </row>
    <row r="137" spans="1:2" x14ac:dyDescent="0.3">
      <c r="A137" s="28">
        <v>5311</v>
      </c>
      <c r="B137" s="29" t="s">
        <v>170</v>
      </c>
    </row>
    <row r="138" spans="1:2" x14ac:dyDescent="0.3">
      <c r="A138" s="28">
        <v>5312</v>
      </c>
      <c r="B138" s="29" t="s">
        <v>171</v>
      </c>
    </row>
    <row r="139" spans="1:2" x14ac:dyDescent="0.3">
      <c r="A139" s="28">
        <v>5313</v>
      </c>
      <c r="B139" s="29" t="s">
        <v>172</v>
      </c>
    </row>
    <row r="140" spans="1:2" x14ac:dyDescent="0.3">
      <c r="A140" s="28">
        <v>5315</v>
      </c>
      <c r="B140" s="29" t="s">
        <v>173</v>
      </c>
    </row>
    <row r="141" spans="1:2" x14ac:dyDescent="0.3">
      <c r="A141" s="28">
        <v>5401</v>
      </c>
      <c r="B141" s="29" t="s">
        <v>174</v>
      </c>
    </row>
    <row r="142" spans="1:2" x14ac:dyDescent="0.3">
      <c r="A142" s="28">
        <v>5402</v>
      </c>
      <c r="B142" s="29" t="s">
        <v>175</v>
      </c>
    </row>
    <row r="143" spans="1:2" x14ac:dyDescent="0.3">
      <c r="A143" s="28">
        <v>5403</v>
      </c>
      <c r="B143" s="29" t="s">
        <v>176</v>
      </c>
    </row>
    <row r="144" spans="1:2" x14ac:dyDescent="0.3">
      <c r="A144" s="28">
        <v>5404</v>
      </c>
      <c r="B144" s="29" t="s">
        <v>177</v>
      </c>
    </row>
    <row r="145" spans="1:2" x14ac:dyDescent="0.3">
      <c r="A145" s="28">
        <v>5405</v>
      </c>
      <c r="B145" s="29" t="s">
        <v>178</v>
      </c>
    </row>
    <row r="146" spans="1:2" x14ac:dyDescent="0.3">
      <c r="A146" s="28">
        <v>5406</v>
      </c>
      <c r="B146" s="29" t="s">
        <v>179</v>
      </c>
    </row>
    <row r="147" spans="1:2" x14ac:dyDescent="0.3">
      <c r="A147" s="28">
        <v>5407</v>
      </c>
      <c r="B147" s="29" t="s">
        <v>180</v>
      </c>
    </row>
    <row r="148" spans="1:2" x14ac:dyDescent="0.3">
      <c r="A148" s="28">
        <v>5408</v>
      </c>
      <c r="B148" s="29" t="s">
        <v>181</v>
      </c>
    </row>
    <row r="149" spans="1:2" x14ac:dyDescent="0.3">
      <c r="A149" s="28">
        <v>5409</v>
      </c>
      <c r="B149" s="29" t="s">
        <v>182</v>
      </c>
    </row>
    <row r="150" spans="1:2" x14ac:dyDescent="0.3">
      <c r="A150" s="28">
        <v>5410</v>
      </c>
      <c r="B150" s="29" t="s">
        <v>183</v>
      </c>
    </row>
    <row r="151" spans="1:2" x14ac:dyDescent="0.3">
      <c r="A151" s="28">
        <v>5411</v>
      </c>
      <c r="B151" s="29" t="s">
        <v>184</v>
      </c>
    </row>
    <row r="152" spans="1:2" x14ac:dyDescent="0.3">
      <c r="A152" s="28">
        <v>5501</v>
      </c>
      <c r="B152" s="29" t="s">
        <v>185</v>
      </c>
    </row>
    <row r="153" spans="1:2" x14ac:dyDescent="0.3">
      <c r="A153" s="35">
        <v>5503</v>
      </c>
      <c r="B153" s="36" t="s">
        <v>186</v>
      </c>
    </row>
    <row r="154" spans="1:2" x14ac:dyDescent="0.3">
      <c r="A154" s="28">
        <v>5505</v>
      </c>
      <c r="B154" s="29" t="s">
        <v>187</v>
      </c>
    </row>
    <row r="155" spans="1:2" x14ac:dyDescent="0.3">
      <c r="A155" s="33">
        <v>5506</v>
      </c>
      <c r="B155" s="34" t="s">
        <v>188</v>
      </c>
    </row>
    <row r="156" spans="1:2" x14ac:dyDescent="0.3">
      <c r="A156" s="28">
        <v>5507</v>
      </c>
      <c r="B156" s="29" t="s">
        <v>189</v>
      </c>
    </row>
    <row r="157" spans="1:2" x14ac:dyDescent="0.3">
      <c r="A157" s="28">
        <v>5508</v>
      </c>
      <c r="B157" s="29" t="s">
        <v>190</v>
      </c>
    </row>
    <row r="158" spans="1:2" x14ac:dyDescent="0.3">
      <c r="A158" s="28">
        <v>5510</v>
      </c>
      <c r="B158" s="29" t="s">
        <v>191</v>
      </c>
    </row>
    <row r="159" spans="1:2" x14ac:dyDescent="0.3">
      <c r="A159" s="28">
        <v>5511</v>
      </c>
      <c r="B159" s="29" t="s">
        <v>192</v>
      </c>
    </row>
    <row r="160" spans="1:2" x14ac:dyDescent="0.3">
      <c r="A160" s="28">
        <v>5513</v>
      </c>
      <c r="B160" s="29" t="s">
        <v>193</v>
      </c>
    </row>
    <row r="161" spans="1:2" x14ac:dyDescent="0.3">
      <c r="A161" s="28">
        <v>5515</v>
      </c>
      <c r="B161" s="29" t="s">
        <v>194</v>
      </c>
    </row>
    <row r="162" spans="1:2" x14ac:dyDescent="0.3">
      <c r="A162" s="28">
        <v>5516</v>
      </c>
      <c r="B162" s="29" t="s">
        <v>195</v>
      </c>
    </row>
    <row r="163" spans="1:2" x14ac:dyDescent="0.3">
      <c r="A163" s="28">
        <v>5603</v>
      </c>
      <c r="B163" s="29" t="s">
        <v>196</v>
      </c>
    </row>
    <row r="164" spans="1:2" x14ac:dyDescent="0.3">
      <c r="A164" s="28">
        <v>5607</v>
      </c>
      <c r="B164" s="29" t="s">
        <v>197</v>
      </c>
    </row>
    <row r="165" spans="1:2" x14ac:dyDescent="0.3">
      <c r="A165" s="28">
        <v>5612</v>
      </c>
      <c r="B165" s="29" t="s">
        <v>198</v>
      </c>
    </row>
    <row r="166" spans="1:2" x14ac:dyDescent="0.3">
      <c r="A166" s="28">
        <v>5701</v>
      </c>
      <c r="B166" s="29" t="s">
        <v>199</v>
      </c>
    </row>
    <row r="167" spans="1:2" x14ac:dyDescent="0.3">
      <c r="A167" s="28">
        <v>5704</v>
      </c>
      <c r="B167" s="29" t="s">
        <v>200</v>
      </c>
    </row>
    <row r="168" spans="1:2" x14ac:dyDescent="0.3">
      <c r="A168" s="28">
        <v>5709</v>
      </c>
      <c r="B168" s="29" t="s">
        <v>201</v>
      </c>
    </row>
    <row r="169" spans="1:2" x14ac:dyDescent="0.3">
      <c r="A169" s="28">
        <v>5802</v>
      </c>
      <c r="B169" s="29" t="s">
        <v>202</v>
      </c>
    </row>
    <row r="170" spans="1:2" x14ac:dyDescent="0.3">
      <c r="A170" s="28">
        <v>5804</v>
      </c>
      <c r="B170" s="29" t="s">
        <v>203</v>
      </c>
    </row>
    <row r="171" spans="1:2" x14ac:dyDescent="0.3">
      <c r="A171" s="28">
        <v>5805</v>
      </c>
      <c r="B171" s="29" t="s">
        <v>204</v>
      </c>
    </row>
    <row r="172" spans="1:2" x14ac:dyDescent="0.3">
      <c r="A172" s="28">
        <v>5807</v>
      </c>
      <c r="B172" s="29" t="s">
        <v>205</v>
      </c>
    </row>
    <row r="173" spans="1:2" x14ac:dyDescent="0.3">
      <c r="A173" s="28">
        <v>5810</v>
      </c>
      <c r="B173" s="29" t="s">
        <v>206</v>
      </c>
    </row>
    <row r="174" spans="1:2" x14ac:dyDescent="0.3">
      <c r="A174" s="28">
        <v>5811</v>
      </c>
      <c r="B174" s="29" t="s">
        <v>207</v>
      </c>
    </row>
    <row r="175" spans="1:2" x14ac:dyDescent="0.3">
      <c r="A175" s="28">
        <v>5815</v>
      </c>
      <c r="B175" s="29" t="s">
        <v>208</v>
      </c>
    </row>
    <row r="176" spans="1:2" x14ac:dyDescent="0.3">
      <c r="A176" s="28">
        <v>5902</v>
      </c>
      <c r="B176" s="29" t="s">
        <v>209</v>
      </c>
    </row>
    <row r="177" spans="1:2" x14ac:dyDescent="0.3">
      <c r="A177" s="28">
        <v>5908</v>
      </c>
      <c r="B177" s="29" t="s">
        <v>210</v>
      </c>
    </row>
    <row r="178" spans="1:2" x14ac:dyDescent="0.3">
      <c r="A178" s="28">
        <v>5909</v>
      </c>
      <c r="B178" s="29" t="s">
        <v>211</v>
      </c>
    </row>
    <row r="179" spans="1:2" x14ac:dyDescent="0.3">
      <c r="A179" s="28">
        <v>5912</v>
      </c>
      <c r="B179" s="29" t="s">
        <v>212</v>
      </c>
    </row>
    <row r="180" spans="1:2" x14ac:dyDescent="0.3">
      <c r="A180" s="28">
        <v>5913</v>
      </c>
      <c r="B180" s="29" t="s">
        <v>213</v>
      </c>
    </row>
    <row r="181" spans="1:2" x14ac:dyDescent="0.3">
      <c r="A181" s="28"/>
      <c r="B181" s="29"/>
    </row>
    <row r="182" spans="1:2" x14ac:dyDescent="0.3">
      <c r="A182" s="28">
        <v>6000</v>
      </c>
      <c r="B182" s="29" t="s">
        <v>214</v>
      </c>
    </row>
    <row r="183" spans="1:2" x14ac:dyDescent="0.3">
      <c r="A183" s="31">
        <v>6002</v>
      </c>
      <c r="B183" s="32" t="s">
        <v>215</v>
      </c>
    </row>
    <row r="184" spans="1:2" x14ac:dyDescent="0.3">
      <c r="A184" s="26">
        <v>6003</v>
      </c>
      <c r="B184" s="27" t="s">
        <v>216</v>
      </c>
    </row>
    <row r="185" spans="1:2" x14ac:dyDescent="0.3">
      <c r="A185" s="33">
        <v>6006</v>
      </c>
      <c r="B185" s="34" t="s">
        <v>217</v>
      </c>
    </row>
    <row r="186" spans="1:2" x14ac:dyDescent="0.3">
      <c r="A186" s="28">
        <v>6007</v>
      </c>
      <c r="B186" s="29" t="s">
        <v>218</v>
      </c>
    </row>
    <row r="187" spans="1:2" x14ac:dyDescent="0.3">
      <c r="A187" s="28">
        <v>6008</v>
      </c>
      <c r="B187" s="29" t="s">
        <v>219</v>
      </c>
    </row>
    <row r="188" spans="1:2" x14ac:dyDescent="0.3">
      <c r="A188" s="28">
        <v>6009</v>
      </c>
      <c r="B188" s="29" t="s">
        <v>220</v>
      </c>
    </row>
    <row r="189" spans="1:2" x14ac:dyDescent="0.3">
      <c r="A189" s="28">
        <v>6011</v>
      </c>
      <c r="B189" s="29" t="s">
        <v>221</v>
      </c>
    </row>
    <row r="190" spans="1:2" x14ac:dyDescent="0.3">
      <c r="A190" s="28">
        <v>6012</v>
      </c>
      <c r="B190" s="29" t="s">
        <v>222</v>
      </c>
    </row>
    <row r="191" spans="1:2" x14ac:dyDescent="0.3">
      <c r="A191" s="28">
        <v>6013</v>
      </c>
      <c r="B191" s="29" t="s">
        <v>223</v>
      </c>
    </row>
    <row r="192" spans="1:2" x14ac:dyDescent="0.3">
      <c r="A192" s="28">
        <v>6015</v>
      </c>
      <c r="B192" s="29" t="s">
        <v>224</v>
      </c>
    </row>
    <row r="193" spans="1:2" x14ac:dyDescent="0.3">
      <c r="A193" s="28">
        <v>6016</v>
      </c>
      <c r="B193" s="29" t="s">
        <v>225</v>
      </c>
    </row>
    <row r="194" spans="1:2" x14ac:dyDescent="0.3">
      <c r="A194" s="28">
        <v>6019</v>
      </c>
      <c r="B194" s="29" t="s">
        <v>226</v>
      </c>
    </row>
    <row r="195" spans="1:2" x14ac:dyDescent="0.3">
      <c r="A195" s="28">
        <v>6020</v>
      </c>
      <c r="B195" s="29" t="s">
        <v>227</v>
      </c>
    </row>
    <row r="196" spans="1:2" x14ac:dyDescent="0.3">
      <c r="A196" s="28">
        <v>6021</v>
      </c>
      <c r="B196" s="29" t="s">
        <v>228</v>
      </c>
    </row>
    <row r="197" spans="1:2" x14ac:dyDescent="0.3">
      <c r="A197" s="28">
        <v>6022</v>
      </c>
      <c r="B197" s="29" t="s">
        <v>229</v>
      </c>
    </row>
    <row r="198" spans="1:2" x14ac:dyDescent="0.3">
      <c r="A198" s="28">
        <v>6023</v>
      </c>
      <c r="B198" s="29" t="s">
        <v>230</v>
      </c>
    </row>
    <row r="199" spans="1:2" x14ac:dyDescent="0.3">
      <c r="A199" s="28">
        <v>6024</v>
      </c>
      <c r="B199" s="29" t="s">
        <v>231</v>
      </c>
    </row>
    <row r="200" spans="1:2" x14ac:dyDescent="0.3">
      <c r="A200" s="28">
        <v>6025</v>
      </c>
      <c r="B200" s="29" t="s">
        <v>232</v>
      </c>
    </row>
    <row r="201" spans="1:2" x14ac:dyDescent="0.3">
      <c r="A201" s="28">
        <v>6029</v>
      </c>
      <c r="B201" s="29" t="s">
        <v>233</v>
      </c>
    </row>
    <row r="202" spans="1:2" x14ac:dyDescent="0.3">
      <c r="A202" s="28">
        <v>6032</v>
      </c>
      <c r="B202" s="29" t="s">
        <v>234</v>
      </c>
    </row>
    <row r="203" spans="1:2" x14ac:dyDescent="0.3">
      <c r="A203" s="28">
        <v>6033</v>
      </c>
      <c r="B203" s="29" t="s">
        <v>235</v>
      </c>
    </row>
    <row r="204" spans="1:2" x14ac:dyDescent="0.3">
      <c r="A204" s="28">
        <v>6036</v>
      </c>
      <c r="B204" s="29" t="s">
        <v>236</v>
      </c>
    </row>
    <row r="205" spans="1:2" x14ac:dyDescent="0.3">
      <c r="A205" s="28">
        <v>6037</v>
      </c>
      <c r="B205" s="29" t="s">
        <v>237</v>
      </c>
    </row>
    <row r="206" spans="1:2" x14ac:dyDescent="0.3">
      <c r="A206" s="28">
        <v>6038</v>
      </c>
      <c r="B206" s="29" t="s">
        <v>238</v>
      </c>
    </row>
    <row r="207" spans="1:2" x14ac:dyDescent="0.3">
      <c r="A207" s="28">
        <v>6039</v>
      </c>
      <c r="B207" s="29" t="s">
        <v>239</v>
      </c>
    </row>
    <row r="208" spans="1:2" x14ac:dyDescent="0.3">
      <c r="A208" s="28">
        <v>6040</v>
      </c>
      <c r="B208" s="29" t="s">
        <v>240</v>
      </c>
    </row>
    <row r="209" spans="1:2" x14ac:dyDescent="0.3">
      <c r="A209" s="28">
        <v>6041</v>
      </c>
      <c r="B209" s="29" t="s">
        <v>241</v>
      </c>
    </row>
    <row r="210" spans="1:2" x14ac:dyDescent="0.3">
      <c r="A210" s="28">
        <v>6042</v>
      </c>
      <c r="B210" s="29" t="s">
        <v>242</v>
      </c>
    </row>
    <row r="211" spans="1:2" x14ac:dyDescent="0.3">
      <c r="A211" s="28">
        <v>6043</v>
      </c>
      <c r="B211" s="29" t="s">
        <v>243</v>
      </c>
    </row>
    <row r="212" spans="1:2" x14ac:dyDescent="0.3">
      <c r="A212" s="28">
        <v>6044</v>
      </c>
      <c r="B212" s="29" t="s">
        <v>244</v>
      </c>
    </row>
    <row r="213" spans="1:2" x14ac:dyDescent="0.3">
      <c r="A213" s="28">
        <v>6045</v>
      </c>
      <c r="B213" s="29" t="s">
        <v>245</v>
      </c>
    </row>
    <row r="214" spans="1:2" x14ac:dyDescent="0.3">
      <c r="A214" s="28">
        <v>6046</v>
      </c>
      <c r="B214" s="29" t="s">
        <v>246</v>
      </c>
    </row>
    <row r="215" spans="1:2" x14ac:dyDescent="0.3">
      <c r="A215" s="28">
        <v>6049</v>
      </c>
      <c r="B215" s="29" t="s">
        <v>247</v>
      </c>
    </row>
    <row r="216" spans="1:2" x14ac:dyDescent="0.3">
      <c r="A216" s="28">
        <v>6050</v>
      </c>
      <c r="B216" s="29" t="s">
        <v>248</v>
      </c>
    </row>
    <row r="217" spans="1:2" x14ac:dyDescent="0.3">
      <c r="A217" s="28">
        <v>6051</v>
      </c>
      <c r="B217" s="29" t="s">
        <v>249</v>
      </c>
    </row>
    <row r="218" spans="1:2" x14ac:dyDescent="0.3">
      <c r="A218" s="28">
        <v>6052</v>
      </c>
      <c r="B218" s="29" t="s">
        <v>250</v>
      </c>
    </row>
    <row r="219" spans="1:2" x14ac:dyDescent="0.3">
      <c r="A219" s="28">
        <v>6053</v>
      </c>
      <c r="B219" s="29" t="s">
        <v>251</v>
      </c>
    </row>
    <row r="220" spans="1:2" x14ac:dyDescent="0.3">
      <c r="A220" s="28">
        <v>6054</v>
      </c>
      <c r="B220" s="29" t="s">
        <v>252</v>
      </c>
    </row>
    <row r="221" spans="1:2" x14ac:dyDescent="0.3">
      <c r="A221" s="28">
        <v>6055</v>
      </c>
      <c r="B221" s="29" t="s">
        <v>253</v>
      </c>
    </row>
    <row r="222" spans="1:2" x14ac:dyDescent="0.3">
      <c r="A222" s="28">
        <v>6056</v>
      </c>
      <c r="B222" s="29" t="s">
        <v>254</v>
      </c>
    </row>
    <row r="223" spans="1:2" x14ac:dyDescent="0.3">
      <c r="A223" s="28">
        <v>6057</v>
      </c>
      <c r="B223" s="29" t="s">
        <v>255</v>
      </c>
    </row>
    <row r="224" spans="1:2" x14ac:dyDescent="0.3">
      <c r="A224" s="35">
        <v>6058</v>
      </c>
      <c r="B224" s="36" t="s">
        <v>256</v>
      </c>
    </row>
    <row r="225" spans="1:2" x14ac:dyDescent="0.3">
      <c r="A225" s="28">
        <v>6059</v>
      </c>
      <c r="B225" s="29" t="s">
        <v>257</v>
      </c>
    </row>
    <row r="226" spans="1:2" x14ac:dyDescent="0.3">
      <c r="A226" s="33">
        <v>6060</v>
      </c>
      <c r="B226" s="34" t="s">
        <v>258</v>
      </c>
    </row>
    <row r="227" spans="1:2" x14ac:dyDescent="0.3">
      <c r="A227" s="28">
        <v>6061</v>
      </c>
      <c r="B227" s="29" t="s">
        <v>259</v>
      </c>
    </row>
    <row r="228" spans="1:2" x14ac:dyDescent="0.3">
      <c r="A228" s="28">
        <v>6062</v>
      </c>
      <c r="B228" s="29" t="s">
        <v>260</v>
      </c>
    </row>
    <row r="229" spans="1:2" x14ac:dyDescent="0.3">
      <c r="A229" s="28">
        <v>6063</v>
      </c>
      <c r="B229" s="29" t="s">
        <v>261</v>
      </c>
    </row>
    <row r="230" spans="1:2" x14ac:dyDescent="0.3">
      <c r="A230" s="28">
        <v>6064</v>
      </c>
      <c r="B230" s="29" t="s">
        <v>262</v>
      </c>
    </row>
    <row r="231" spans="1:2" x14ac:dyDescent="0.3">
      <c r="A231" s="28">
        <v>6066</v>
      </c>
      <c r="B231" s="29" t="s">
        <v>263</v>
      </c>
    </row>
    <row r="232" spans="1:2" x14ac:dyDescent="0.3">
      <c r="A232" s="28">
        <v>6067</v>
      </c>
      <c r="B232" s="29" t="s">
        <v>264</v>
      </c>
    </row>
    <row r="233" spans="1:2" x14ac:dyDescent="0.3">
      <c r="A233" s="28">
        <v>6068</v>
      </c>
      <c r="B233" s="29" t="s">
        <v>265</v>
      </c>
    </row>
    <row r="234" spans="1:2" x14ac:dyDescent="0.3">
      <c r="A234" s="28">
        <v>6069</v>
      </c>
      <c r="B234" s="29" t="s">
        <v>266</v>
      </c>
    </row>
    <row r="235" spans="1:2" x14ac:dyDescent="0.3">
      <c r="A235" s="28">
        <v>6070</v>
      </c>
      <c r="B235" s="29" t="s">
        <v>267</v>
      </c>
    </row>
    <row r="236" spans="1:2" x14ac:dyDescent="0.3">
      <c r="A236" s="28">
        <v>6071</v>
      </c>
      <c r="B236" s="29" t="s">
        <v>268</v>
      </c>
    </row>
    <row r="237" spans="1:2" x14ac:dyDescent="0.3">
      <c r="A237" s="28">
        <v>6072</v>
      </c>
      <c r="B237" s="29" t="s">
        <v>269</v>
      </c>
    </row>
    <row r="238" spans="1:2" x14ac:dyDescent="0.3">
      <c r="A238" s="28">
        <v>6073</v>
      </c>
      <c r="B238" s="29" t="s">
        <v>270</v>
      </c>
    </row>
    <row r="239" spans="1:2" x14ac:dyDescent="0.3">
      <c r="A239" s="28">
        <v>6074</v>
      </c>
      <c r="B239" s="29" t="s">
        <v>271</v>
      </c>
    </row>
    <row r="240" spans="1:2" x14ac:dyDescent="0.3">
      <c r="A240" s="28">
        <v>6075</v>
      </c>
      <c r="B240" s="29" t="s">
        <v>272</v>
      </c>
    </row>
    <row r="241" spans="1:2" x14ac:dyDescent="0.3">
      <c r="A241" s="28">
        <v>6077</v>
      </c>
      <c r="B241" s="29" t="s">
        <v>273</v>
      </c>
    </row>
    <row r="242" spans="1:2" x14ac:dyDescent="0.3">
      <c r="A242" s="28">
        <v>6078</v>
      </c>
      <c r="B242" s="29" t="s">
        <v>274</v>
      </c>
    </row>
    <row r="243" spans="1:2" x14ac:dyDescent="0.3">
      <c r="A243" s="28">
        <v>6080</v>
      </c>
      <c r="B243" s="29" t="s">
        <v>275</v>
      </c>
    </row>
    <row r="244" spans="1:2" x14ac:dyDescent="0.3">
      <c r="A244" s="28">
        <v>6081</v>
      </c>
      <c r="B244" s="29" t="s">
        <v>276</v>
      </c>
    </row>
    <row r="245" spans="1:2" x14ac:dyDescent="0.3">
      <c r="A245" s="28">
        <v>6083</v>
      </c>
      <c r="B245" s="29" t="s">
        <v>277</v>
      </c>
    </row>
    <row r="246" spans="1:2" x14ac:dyDescent="0.3">
      <c r="A246" s="28">
        <v>6085</v>
      </c>
      <c r="B246" s="29" t="s">
        <v>278</v>
      </c>
    </row>
    <row r="247" spans="1:2" x14ac:dyDescent="0.3">
      <c r="A247" s="28">
        <v>6200</v>
      </c>
      <c r="B247" s="29" t="s">
        <v>279</v>
      </c>
    </row>
    <row r="248" spans="1:2" x14ac:dyDescent="0.3">
      <c r="A248" s="28"/>
      <c r="B248" s="29"/>
    </row>
    <row r="249" spans="1:2" x14ac:dyDescent="0.3">
      <c r="A249" s="28">
        <v>7000</v>
      </c>
      <c r="B249" s="29" t="s">
        <v>280</v>
      </c>
    </row>
    <row r="250" spans="1:2" x14ac:dyDescent="0.3">
      <c r="A250" s="28">
        <v>7001</v>
      </c>
      <c r="B250" s="29" t="s">
        <v>281</v>
      </c>
    </row>
    <row r="251" spans="1:2" x14ac:dyDescent="0.3">
      <c r="A251" s="31">
        <v>7004</v>
      </c>
      <c r="B251" s="32" t="s">
        <v>282</v>
      </c>
    </row>
    <row r="252" spans="1:2" x14ac:dyDescent="0.3">
      <c r="A252" s="26">
        <v>7012</v>
      </c>
      <c r="B252" s="27" t="s">
        <v>283</v>
      </c>
    </row>
    <row r="253" spans="1:2" x14ac:dyDescent="0.3">
      <c r="A253" s="33">
        <v>7015</v>
      </c>
      <c r="B253" s="34" t="s">
        <v>284</v>
      </c>
    </row>
    <row r="254" spans="1:2" x14ac:dyDescent="0.3">
      <c r="A254" s="28">
        <v>7017</v>
      </c>
      <c r="B254" s="29" t="s">
        <v>285</v>
      </c>
    </row>
    <row r="255" spans="1:2" x14ac:dyDescent="0.3">
      <c r="A255" s="28">
        <v>7025</v>
      </c>
      <c r="B255" s="29" t="s">
        <v>286</v>
      </c>
    </row>
    <row r="256" spans="1:2" x14ac:dyDescent="0.3">
      <c r="A256" s="28">
        <v>7027</v>
      </c>
      <c r="B256" s="29" t="s">
        <v>287</v>
      </c>
    </row>
    <row r="257" spans="1:2" x14ac:dyDescent="0.3">
      <c r="A257" s="28">
        <v>7028</v>
      </c>
      <c r="B257" s="29" t="s">
        <v>288</v>
      </c>
    </row>
    <row r="258" spans="1:2" x14ac:dyDescent="0.3">
      <c r="A258" s="28">
        <v>7030</v>
      </c>
      <c r="B258" s="29" t="s">
        <v>289</v>
      </c>
    </row>
    <row r="259" spans="1:2" x14ac:dyDescent="0.3">
      <c r="A259" s="28">
        <v>7031</v>
      </c>
      <c r="B259" s="29" t="s">
        <v>290</v>
      </c>
    </row>
    <row r="260" spans="1:2" x14ac:dyDescent="0.3">
      <c r="A260" s="28">
        <v>7035</v>
      </c>
      <c r="B260" s="29" t="s">
        <v>291</v>
      </c>
    </row>
    <row r="261" spans="1:2" x14ac:dyDescent="0.3">
      <c r="A261" s="28">
        <v>7038</v>
      </c>
      <c r="B261" s="29" t="s">
        <v>292</v>
      </c>
    </row>
    <row r="262" spans="1:2" x14ac:dyDescent="0.3">
      <c r="A262" s="28">
        <v>7039</v>
      </c>
      <c r="B262" s="29" t="s">
        <v>293</v>
      </c>
    </row>
    <row r="263" spans="1:2" x14ac:dyDescent="0.3">
      <c r="A263" s="28">
        <v>7041</v>
      </c>
      <c r="B263" s="29" t="s">
        <v>294</v>
      </c>
    </row>
    <row r="264" spans="1:2" x14ac:dyDescent="0.3">
      <c r="A264" s="28">
        <v>7045</v>
      </c>
      <c r="B264" s="29" t="s">
        <v>295</v>
      </c>
    </row>
    <row r="265" spans="1:2" x14ac:dyDescent="0.3">
      <c r="A265" s="28">
        <v>7047</v>
      </c>
      <c r="B265" s="29" t="s">
        <v>296</v>
      </c>
    </row>
    <row r="266" spans="1:2" x14ac:dyDescent="0.3">
      <c r="A266" s="28">
        <v>7052</v>
      </c>
      <c r="B266" s="29" t="s">
        <v>297</v>
      </c>
    </row>
    <row r="267" spans="1:2" x14ac:dyDescent="0.3">
      <c r="A267" s="28">
        <v>7053</v>
      </c>
      <c r="B267" s="29" t="s">
        <v>298</v>
      </c>
    </row>
    <row r="268" spans="1:2" x14ac:dyDescent="0.3">
      <c r="A268" s="28">
        <v>7054</v>
      </c>
      <c r="B268" s="29" t="s">
        <v>299</v>
      </c>
    </row>
    <row r="269" spans="1:2" x14ac:dyDescent="0.3">
      <c r="A269" s="28">
        <v>7055</v>
      </c>
      <c r="B269" s="29" t="s">
        <v>300</v>
      </c>
    </row>
    <row r="270" spans="1:2" x14ac:dyDescent="0.3">
      <c r="A270" s="28">
        <v>7056</v>
      </c>
      <c r="B270" s="29" t="s">
        <v>301</v>
      </c>
    </row>
    <row r="271" spans="1:2" x14ac:dyDescent="0.3">
      <c r="A271" s="28">
        <v>7058</v>
      </c>
      <c r="B271" s="29" t="s">
        <v>302</v>
      </c>
    </row>
    <row r="272" spans="1:2" x14ac:dyDescent="0.3">
      <c r="A272" s="28">
        <v>7059</v>
      </c>
      <c r="B272" s="29" t="s">
        <v>303</v>
      </c>
    </row>
    <row r="273" spans="1:2" x14ac:dyDescent="0.3">
      <c r="A273" s="28">
        <v>7062</v>
      </c>
      <c r="B273" s="29" t="s">
        <v>304</v>
      </c>
    </row>
    <row r="274" spans="1:2" x14ac:dyDescent="0.3">
      <c r="A274" s="28">
        <v>7067</v>
      </c>
      <c r="B274" s="29" t="s">
        <v>305</v>
      </c>
    </row>
    <row r="275" spans="1:2" x14ac:dyDescent="0.3">
      <c r="A275" s="28"/>
      <c r="B275" s="29"/>
    </row>
    <row r="276" spans="1:2" x14ac:dyDescent="0.3">
      <c r="A276" s="28">
        <v>9000</v>
      </c>
      <c r="B276" s="29" t="s">
        <v>306</v>
      </c>
    </row>
    <row r="277" spans="1:2" x14ac:dyDescent="0.3">
      <c r="A277" s="28">
        <v>9901</v>
      </c>
      <c r="B277" s="29" t="s">
        <v>307</v>
      </c>
    </row>
    <row r="278" spans="1:2" x14ac:dyDescent="0.3">
      <c r="A278" s="37"/>
      <c r="B278" s="38"/>
    </row>
    <row r="279" spans="1:2" x14ac:dyDescent="0.3">
      <c r="A279" s="26">
        <v>9000</v>
      </c>
      <c r="B279" s="27" t="s">
        <v>306</v>
      </c>
    </row>
    <row r="280" spans="1:2" x14ac:dyDescent="0.3">
      <c r="A280" s="33">
        <v>9901</v>
      </c>
      <c r="B280" s="34" t="s">
        <v>308</v>
      </c>
    </row>
    <row r="281" spans="1:2" x14ac:dyDescent="0.3">
      <c r="A281" s="37"/>
      <c r="B281" s="38"/>
    </row>
    <row r="282" spans="1:2" x14ac:dyDescent="0.3">
      <c r="A282" s="37"/>
      <c r="B282" s="38"/>
    </row>
    <row r="283" spans="1:2" x14ac:dyDescent="0.3">
      <c r="A283" s="37"/>
      <c r="B283" s="38"/>
    </row>
    <row r="284" spans="1:2" x14ac:dyDescent="0.3">
      <c r="A284" s="37"/>
      <c r="B284" s="38"/>
    </row>
    <row r="285" spans="1:2" x14ac:dyDescent="0.3">
      <c r="A285" s="37"/>
      <c r="B285" s="38"/>
    </row>
    <row r="286" spans="1:2" x14ac:dyDescent="0.3">
      <c r="A286" s="37"/>
      <c r="B286" s="38"/>
    </row>
    <row r="287" spans="1:2" x14ac:dyDescent="0.3">
      <c r="A287" s="37"/>
      <c r="B287" s="38"/>
    </row>
    <row r="288" spans="1:2" x14ac:dyDescent="0.3">
      <c r="A288" s="37"/>
      <c r="B288" s="1"/>
    </row>
    <row r="289" spans="1:2" x14ac:dyDescent="0.3">
      <c r="A289" s="37"/>
      <c r="B289" s="1"/>
    </row>
    <row r="290" spans="1:2" x14ac:dyDescent="0.3">
      <c r="A290" s="37"/>
      <c r="B290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7938-C5D8-4CD3-BA36-EF32072C9942}">
  <sheetPr codeName="Blad4"/>
  <dimension ref="A1:BI2"/>
  <sheetViews>
    <sheetView workbookViewId="0">
      <selection activeCell="D28" sqref="D28"/>
    </sheetView>
  </sheetViews>
  <sheetFormatPr defaultRowHeight="14.4" x14ac:dyDescent="0.3"/>
  <cols>
    <col min="1" max="1" width="5.44140625" bestFit="1" customWidth="1"/>
    <col min="2" max="2" width="22.77734375" bestFit="1" customWidth="1"/>
    <col min="3" max="3" width="14.5546875" bestFit="1" customWidth="1"/>
    <col min="4" max="4" width="14.44140625" bestFit="1" customWidth="1"/>
    <col min="5" max="5" width="12.88671875" bestFit="1" customWidth="1"/>
    <col min="6" max="6" width="6.5546875" bestFit="1" customWidth="1"/>
    <col min="7" max="7" width="9" bestFit="1" customWidth="1"/>
    <col min="8" max="8" width="6.44140625" bestFit="1" customWidth="1"/>
    <col min="9" max="9" width="11.109375" bestFit="1" customWidth="1"/>
    <col min="10" max="10" width="15.6640625" bestFit="1" customWidth="1"/>
    <col min="11" max="11" width="20.5546875" bestFit="1" customWidth="1"/>
    <col min="12" max="12" width="13.88671875" bestFit="1" customWidth="1"/>
    <col min="13" max="13" width="10.6640625" bestFit="1" customWidth="1"/>
    <col min="14" max="14" width="14.33203125" bestFit="1" customWidth="1"/>
    <col min="15" max="15" width="14" bestFit="1" customWidth="1"/>
    <col min="16" max="16" width="7.5546875" bestFit="1" customWidth="1"/>
    <col min="17" max="18" width="6.109375" bestFit="1" customWidth="1"/>
    <col min="19" max="19" width="11" bestFit="1" customWidth="1"/>
    <col min="20" max="22" width="6.109375" bestFit="1" customWidth="1"/>
    <col min="23" max="23" width="10.44140625" bestFit="1" customWidth="1"/>
    <col min="24" max="24" width="9.33203125" bestFit="1" customWidth="1"/>
    <col min="25" max="25" width="10.88671875" bestFit="1" customWidth="1"/>
    <col min="26" max="26" width="13.88671875" bestFit="1" customWidth="1"/>
    <col min="27" max="27" width="19.5546875" bestFit="1" customWidth="1"/>
    <col min="28" max="28" width="6.109375" bestFit="1" customWidth="1"/>
    <col min="29" max="29" width="11.6640625" bestFit="1" customWidth="1"/>
    <col min="30" max="31" width="6.109375" bestFit="1" customWidth="1"/>
    <col min="32" max="32" width="8.88671875" bestFit="1" customWidth="1"/>
    <col min="33" max="34" width="4.109375" bestFit="1" customWidth="1"/>
    <col min="35" max="35" width="25" bestFit="1" customWidth="1"/>
    <col min="36" max="36" width="18.6640625" bestFit="1" customWidth="1"/>
    <col min="37" max="37" width="23.33203125" bestFit="1" customWidth="1"/>
    <col min="38" max="38" width="16.6640625" bestFit="1" customWidth="1"/>
    <col min="39" max="39" width="18" bestFit="1" customWidth="1"/>
    <col min="40" max="40" width="11.5546875" bestFit="1" customWidth="1"/>
    <col min="41" max="41" width="12.5546875" bestFit="1" customWidth="1"/>
    <col min="42" max="42" width="17.109375" bestFit="1" customWidth="1"/>
    <col min="43" max="43" width="11.109375" bestFit="1" customWidth="1"/>
    <col min="44" max="44" width="10.6640625" bestFit="1" customWidth="1"/>
    <col min="45" max="45" width="24.6640625" bestFit="1" customWidth="1"/>
    <col min="46" max="46" width="17.6640625" bestFit="1" customWidth="1"/>
    <col min="47" max="47" width="19.33203125" bestFit="1" customWidth="1"/>
    <col min="48" max="50" width="12.109375" bestFit="1" customWidth="1"/>
    <col min="51" max="53" width="9.109375" bestFit="1" customWidth="1"/>
    <col min="54" max="55" width="9.109375" customWidth="1"/>
    <col min="56" max="56" width="6.5546875" bestFit="1" customWidth="1"/>
    <col min="57" max="57" width="10" bestFit="1" customWidth="1"/>
    <col min="58" max="58" width="13.5546875" bestFit="1" customWidth="1"/>
    <col min="59" max="59" width="13.88671875" bestFit="1" customWidth="1"/>
    <col min="60" max="60" width="10.6640625" bestFit="1" customWidth="1"/>
    <col min="61" max="61" width="14.5546875" bestFit="1" customWidth="1"/>
  </cols>
  <sheetData>
    <row r="1" spans="1:61" ht="15" thickBot="1" x14ac:dyDescent="0.35">
      <c r="A1" s="53" t="s">
        <v>309</v>
      </c>
      <c r="B1" s="53" t="s">
        <v>310</v>
      </c>
      <c r="C1" s="53" t="s">
        <v>311</v>
      </c>
      <c r="D1" s="53" t="s">
        <v>312</v>
      </c>
      <c r="E1" s="53" t="s">
        <v>313</v>
      </c>
      <c r="F1" s="53" t="s">
        <v>15</v>
      </c>
      <c r="G1" s="53" t="s">
        <v>16</v>
      </c>
      <c r="H1" s="53" t="s">
        <v>17</v>
      </c>
      <c r="I1" s="53" t="s">
        <v>18</v>
      </c>
      <c r="J1" s="53" t="s">
        <v>19</v>
      </c>
      <c r="K1" s="53" t="s">
        <v>20</v>
      </c>
      <c r="L1" s="53" t="s">
        <v>323</v>
      </c>
      <c r="M1" s="53" t="s">
        <v>314</v>
      </c>
      <c r="N1" s="53" t="s">
        <v>315</v>
      </c>
      <c r="O1" s="53" t="s">
        <v>316</v>
      </c>
      <c r="BB1" t="s">
        <v>317</v>
      </c>
      <c r="BC1" t="s">
        <v>14</v>
      </c>
      <c r="BD1" t="s">
        <v>318</v>
      </c>
      <c r="BE1" t="s">
        <v>319</v>
      </c>
      <c r="BF1" t="s">
        <v>320</v>
      </c>
      <c r="BG1" t="s">
        <v>321</v>
      </c>
      <c r="BH1" t="s">
        <v>314</v>
      </c>
      <c r="BI1" t="s">
        <v>322</v>
      </c>
    </row>
    <row r="2" spans="1:61" ht="15" thickTop="1" x14ac:dyDescent="0.3">
      <c r="A2">
        <f>'Samenaankoop fleecetruien 2023'!C11</f>
        <v>0</v>
      </c>
      <c r="B2" t="str">
        <f>'Samenaankoop fleecetruien 2023'!C12</f>
        <v>Vul je groepsnummer in!</v>
      </c>
      <c r="C2">
        <f>'Samenaankoop fleecetruien 2023'!C14</f>
        <v>0</v>
      </c>
      <c r="D2">
        <f>'Samenaankoop fleecetruien 2023'!C15</f>
        <v>0</v>
      </c>
      <c r="E2">
        <f>'Samenaankoop fleecetruien 2023'!C16</f>
        <v>0</v>
      </c>
      <c r="F2">
        <f>'Samenaankoop fleecetruien 2023'!C22</f>
        <v>0</v>
      </c>
      <c r="G2">
        <f>'Samenaankoop fleecetruien 2023'!C23</f>
        <v>0</v>
      </c>
      <c r="H2">
        <f>'Samenaankoop fleecetruien 2023'!C24</f>
        <v>0</v>
      </c>
      <c r="I2">
        <f>'Samenaankoop fleecetruien 2023'!C25</f>
        <v>0</v>
      </c>
      <c r="J2">
        <f>'Samenaankoop fleecetruien 2023'!C26</f>
        <v>0</v>
      </c>
      <c r="K2">
        <f>'Samenaankoop fleecetruien 2023'!C27</f>
        <v>0</v>
      </c>
      <c r="L2">
        <f>'Samenaankoop fleecetruien 2023'!C28</f>
        <v>0</v>
      </c>
      <c r="M2">
        <f>'Samenaankoop fleecetruien 2023'!E38</f>
        <v>0</v>
      </c>
      <c r="N2">
        <f>'Samenaankoop fleecetruien 2023'!E39</f>
        <v>0</v>
      </c>
      <c r="O2">
        <f>'Samenaankoop fleecetruien 2023'!G31</f>
        <v>0</v>
      </c>
    </row>
  </sheetData>
  <sheetProtection algorithmName="SHA-512" hashValue="cdNgLALgMizfiur59TcxDzzdnK0WkJkJFqjZb9iO510zty2KpzMzWfk31OVD3CPTsGhxXICX32e9pQK4QRhiTw==" saltValue="452S1kgEQSV7QLqrdk2Mc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18" ma:contentTypeDescription="Een nieuw document maken." ma:contentTypeScope="" ma:versionID="681b59586d56234b5ed3fb35f0a7e918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d932a2492fbdba4dd575ce0121f41daf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F04A1-971F-499F-9B19-52B483C9F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8BA6CE-E03E-4DF4-A476-35D480B75B02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customXml/itemProps3.xml><?xml version="1.0" encoding="utf-8"?>
<ds:datastoreItem xmlns:ds="http://schemas.openxmlformats.org/officeDocument/2006/customXml" ds:itemID="{7F16923A-9CE7-4E15-B18A-3FBEB0FD36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Samenaankoop fleecetruien 2023</vt:lpstr>
      <vt:lpstr>Groepen</vt:lpstr>
      <vt:lpstr>Bestelling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2023-03-02T08:21:01Z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230400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